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activeTab="0"/>
  </bookViews>
  <sheets>
    <sheet name="PLANILHA" sheetId="1" r:id="rId1"/>
    <sheet name="CRONOGRAMA" sheetId="2" r:id="rId2"/>
  </sheets>
  <definedNames>
    <definedName name="_xlnm.Print_Area" localSheetId="1">'CRONOGRAMA'!$A$1:$L$29</definedName>
    <definedName name="_xlnm.Print_Area" localSheetId="0">'PLANILHA'!$A$1:$I$120</definedName>
    <definedName name="_xlnm.Print_Area">'PLANILHA'!$A$1:$I$119</definedName>
    <definedName name="_xlnm.Print_Titles">'PLANILHA'!$1:$7</definedName>
  </definedNames>
  <calcPr fullCalcOnLoad="1"/>
</workbook>
</file>

<file path=xl/sharedStrings.xml><?xml version="1.0" encoding="utf-8"?>
<sst xmlns="http://schemas.openxmlformats.org/spreadsheetml/2006/main" count="508" uniqueCount="312">
  <si>
    <t>UNIDADE</t>
  </si>
  <si>
    <t>VALOR UNITÁRIO</t>
  </si>
  <si>
    <t>VALOR TOTAL</t>
  </si>
  <si>
    <t>ITEM</t>
  </si>
  <si>
    <t>QUANT.</t>
  </si>
  <si>
    <t>Nº</t>
  </si>
  <si>
    <t>2.1</t>
  </si>
  <si>
    <t>3.1</t>
  </si>
  <si>
    <t>3.2</t>
  </si>
  <si>
    <t>M²</t>
  </si>
  <si>
    <t>UND.</t>
  </si>
  <si>
    <t>CODIGO</t>
  </si>
  <si>
    <t>SINAPI</t>
  </si>
  <si>
    <t>ENGENHARIA E OBRAS</t>
  </si>
  <si>
    <t>PREFEITURA MUNICIPAL DE ONDA VERDE</t>
  </si>
  <si>
    <t>TOTAL</t>
  </si>
  <si>
    <t>M³</t>
  </si>
  <si>
    <t>Instalaçoes Hidraulicas / Acessorios</t>
  </si>
  <si>
    <t>SEM  BDI</t>
  </si>
  <si>
    <t>COM BDI</t>
  </si>
  <si>
    <t>2.3</t>
  </si>
  <si>
    <t>PLANILHA ORÇAMENTÁRIA</t>
  </si>
  <si>
    <t>REFERÊNCIA</t>
  </si>
  <si>
    <t>RECURSO PRÓPRIO</t>
  </si>
  <si>
    <t>SUBTOTAL DO ÍTEM</t>
  </si>
  <si>
    <t>MÊS 1</t>
  </si>
  <si>
    <t>MÊS 2</t>
  </si>
  <si>
    <t>MÊS 3</t>
  </si>
  <si>
    <t>PESO</t>
  </si>
  <si>
    <t>%</t>
  </si>
  <si>
    <t xml:space="preserve"> TOTAL</t>
  </si>
  <si>
    <t>CRONOGRAMA FÍSICO-FINANCEIRO</t>
  </si>
  <si>
    <t>2.4</t>
  </si>
  <si>
    <t>3.3</t>
  </si>
  <si>
    <t>3.4</t>
  </si>
  <si>
    <t>KG</t>
  </si>
  <si>
    <t>4.1</t>
  </si>
  <si>
    <t>4.2</t>
  </si>
  <si>
    <t>4.3</t>
  </si>
  <si>
    <t>5.1</t>
  </si>
  <si>
    <t xml:space="preserve">M  </t>
  </si>
  <si>
    <t>5.2</t>
  </si>
  <si>
    <t>2.6</t>
  </si>
  <si>
    <t>Revestimento</t>
  </si>
  <si>
    <t>1.1</t>
  </si>
  <si>
    <t>Pintura</t>
  </si>
  <si>
    <t>2.2</t>
  </si>
  <si>
    <t>4.4</t>
  </si>
  <si>
    <t>7.1</t>
  </si>
  <si>
    <t>7.2</t>
  </si>
  <si>
    <t>8.1</t>
  </si>
  <si>
    <t>8.2</t>
  </si>
  <si>
    <t>8.3</t>
  </si>
  <si>
    <t>Serviços Preliminares</t>
  </si>
  <si>
    <t>M</t>
  </si>
  <si>
    <t xml:space="preserve">Alvenaria </t>
  </si>
  <si>
    <t xml:space="preserve">Esquadrias e Vidros </t>
  </si>
  <si>
    <t>5.4</t>
  </si>
  <si>
    <t>5.5</t>
  </si>
  <si>
    <t>Eletrica</t>
  </si>
  <si>
    <t>7.3</t>
  </si>
  <si>
    <t>9.1</t>
  </si>
  <si>
    <t>6.1</t>
  </si>
  <si>
    <t>6.2</t>
  </si>
  <si>
    <t>6.4</t>
  </si>
  <si>
    <t>6.5</t>
  </si>
  <si>
    <t>6.6</t>
  </si>
  <si>
    <t>6.7</t>
  </si>
  <si>
    <t>6.8</t>
  </si>
  <si>
    <t>6.9</t>
  </si>
  <si>
    <t>6.12</t>
  </si>
  <si>
    <t>6.13</t>
  </si>
  <si>
    <t>6.14</t>
  </si>
  <si>
    <t>6.15</t>
  </si>
  <si>
    <t>6.17</t>
  </si>
  <si>
    <t>6.18</t>
  </si>
  <si>
    <t>6.22</t>
  </si>
  <si>
    <t>MT</t>
  </si>
  <si>
    <t>Cobertura</t>
  </si>
  <si>
    <t>TRAMA DE AÇO COMPOSTA POR TERÇAS PARA TELHADOS DE ATÉ 2 ÁGUAS PARA TELHA ONDULADA DE FIBROCIMENTO, METÁLICA, PLÁSTICA OU TERMOACÚSTICA, INCLUSO TRANSPORTE VERTICAL. AF_07/2019</t>
  </si>
  <si>
    <t>UNID.</t>
  </si>
  <si>
    <t>40.04.460</t>
  </si>
  <si>
    <t>CJ</t>
  </si>
  <si>
    <t>40.05.170</t>
  </si>
  <si>
    <t>38.13.010</t>
  </si>
  <si>
    <t>38.13.020</t>
  </si>
  <si>
    <t>40.06.040</t>
  </si>
  <si>
    <t>CAIXA DE PASSAGEM EM CHAPA, COM TAMPA PARAFUSADA, 200 X 200 X 100 MM</t>
  </si>
  <si>
    <t>40.02.060</t>
  </si>
  <si>
    <t>MINI-DISJUNTOR TERMOMAGNÉTICO, TRIPOLAR 220/380 V, CORRENTE DE 63 A</t>
  </si>
  <si>
    <t>37.13.900</t>
  </si>
  <si>
    <t>DISPOSITIVO DIFERENCIAL RESIDUAL DE 63 A X 30 MA - 4 POLOS</t>
  </si>
  <si>
    <t>37.17.090</t>
  </si>
  <si>
    <t>MINI-DISJUNTOR TERMOMAGNÉTICO, BIPOLAR 220/380 V, CORRENTE DE 10 A ATÉ 32 A</t>
  </si>
  <si>
    <t>37.13.840</t>
  </si>
  <si>
    <t>MINI-DISJUNTOR TERMOMAGNÉTICO, UNIPOLAR 127/220 V, CORRENTE DE 10 A ATÉ 32 A</t>
  </si>
  <si>
    <t>37.13.800</t>
  </si>
  <si>
    <t>68.01.620</t>
  </si>
  <si>
    <t>6.10</t>
  </si>
  <si>
    <t>6.16</t>
  </si>
  <si>
    <t>6.19</t>
  </si>
  <si>
    <t>6.20</t>
  </si>
  <si>
    <t>6.21</t>
  </si>
  <si>
    <t>6.23</t>
  </si>
  <si>
    <t>7.4</t>
  </si>
  <si>
    <t>7.5</t>
  </si>
  <si>
    <t>7.6</t>
  </si>
  <si>
    <t>7.8</t>
  </si>
  <si>
    <t>7.7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</si>
  <si>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</si>
  <si>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</si>
  <si>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</si>
  <si>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</si>
  <si>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</si>
  <si>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</si>
  <si>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</si>
  <si>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</si>
  <si>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</si>
  <si>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</si>
  <si>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</si>
  <si>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</si>
  <si>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</si>
  <si>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</si>
  <si>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</si>
  <si>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</si>
  <si>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</si>
  <si>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</si>
  <si>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</si>
  <si>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</si>
  <si>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</si>
  <si>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9.2</t>
  </si>
  <si>
    <t>9.3</t>
  </si>
  <si>
    <t>R$</t>
  </si>
  <si>
    <t>MÊS 4</t>
  </si>
  <si>
    <t>13.02.150</t>
  </si>
  <si>
    <t>17.02.220</t>
  </si>
  <si>
    <t>PLACA EM LONA COM IMPRESSÃO DIGITAL E ESTRUTURA EM MADEIRA</t>
  </si>
  <si>
    <t>OBJETO</t>
  </si>
  <si>
    <t>BDI</t>
  </si>
  <si>
    <t>CDHU</t>
  </si>
  <si>
    <t>02.08.050</t>
  </si>
  <si>
    <t>06.02.020</t>
  </si>
  <si>
    <t>Escavação manual em solo de 1ª e 2ª categoria em vala ou cava até 1,5 m</t>
  </si>
  <si>
    <t>10.01.040</t>
  </si>
  <si>
    <t>11.01.130</t>
  </si>
  <si>
    <t>Concreto usinado, fck = 25 Mpa</t>
  </si>
  <si>
    <t>Laje pré-fabricada mista vigota protendida/lajota cerâmica - LP 12 (8+4) e capa com concreto de 25 MPa</t>
  </si>
  <si>
    <t>Tábua aparelhada em cambará, cedrinho, cupuíba, eucalipto-citriodora, eucalipto-saligna, garapa,
pinus-elioti, itaúba, de 2,5 x 20,0 cm - testeira / tabeira</t>
  </si>
  <si>
    <t>D.02.000.090166</t>
  </si>
  <si>
    <t>14.04.200</t>
  </si>
  <si>
    <t>Alvenaria de bloco cerâmico de vedação, uso revestido, de 9 cm</t>
  </si>
  <si>
    <t>Chapisco</t>
  </si>
  <si>
    <t>17.02.020</t>
  </si>
  <si>
    <t>Reboco</t>
  </si>
  <si>
    <t>32.17.030</t>
  </si>
  <si>
    <t>Esmalte à base água em superfície metálica, inclusive preparo</t>
  </si>
  <si>
    <t>33.11.050</t>
  </si>
  <si>
    <t>16.03.010</t>
  </si>
  <si>
    <t>Caixilho em ferro basculante, sob medida</t>
  </si>
  <si>
    <t>Vidro fantasia de 3/4 mm</t>
  </si>
  <si>
    <t>26.01.230</t>
  </si>
  <si>
    <t>44.02.062</t>
  </si>
  <si>
    <t>Tampo/bancada em granito, com frontão, espessura de 2 cm, acabamento polido</t>
  </si>
  <si>
    <t>44.20.620</t>
  </si>
  <si>
    <t>Válvula americana</t>
  </si>
  <si>
    <t>Cuba de louça de embutir oval</t>
  </si>
  <si>
    <t>44.01.270</t>
  </si>
  <si>
    <t>Torneira de mesa para pia com bica móvel e arejador em latão fundido
cromado</t>
  </si>
  <si>
    <t>44.03.590</t>
  </si>
  <si>
    <t>Torneira de parede para pia com bica móvel e arejador, em latão fundido cromado</t>
  </si>
  <si>
    <t>44.03.470</t>
  </si>
  <si>
    <t>Saboneteira tipo dispenser, para refil de 800 ml</t>
  </si>
  <si>
    <t>44.03.130</t>
  </si>
  <si>
    <t>Dispenser toalheiro metálico esmaltado para bobina de 25cm x 50m, sem alavanca</t>
  </si>
  <si>
    <t>44.03.030</t>
  </si>
  <si>
    <t>Tubo de PVC rígido branco, pontas lisas, soldável, linha esgoto série normal, DN= 40 mm, inclusive conexões</t>
  </si>
  <si>
    <t>46.02.010</t>
  </si>
  <si>
    <t>46.02.050</t>
  </si>
  <si>
    <t>46.02.060</t>
  </si>
  <si>
    <t>46.02.070</t>
  </si>
  <si>
    <t>49.04.010</t>
  </si>
  <si>
    <t>49.01.040</t>
  </si>
  <si>
    <t>Caixa de gordura em PVC com tampa reforçada - capacidade 19 litros</t>
  </si>
  <si>
    <t>Tubo de PVC rígido branco PxB com virola e anel de borracha, linha esgoto série normal, DN= 50 mm, inclusive conexões</t>
  </si>
  <si>
    <t>Tubo de PVC rígido branco PxB com virola e anel de borracha, linha esgoto série normal, DN= 100 mm, inclusive conexões</t>
  </si>
  <si>
    <t>Ralo em PVC rígido de 100 x 40 mm, com grelha</t>
  </si>
  <si>
    <t>Caixa sifonada de PVC rígido de 150 x 185 x 75 mm, com grelha</t>
  </si>
  <si>
    <t>46.01.030</t>
  </si>
  <si>
    <t>46.01.050</t>
  </si>
  <si>
    <t>46.01.020</t>
  </si>
  <si>
    <t>47.01.030</t>
  </si>
  <si>
    <t>Tubo de PVC rígido soldável marrom, DN= 32 mm, (1´), inclusive conexões</t>
  </si>
  <si>
    <t>Tubo de PVC rígido soldável marrom, DN= 50 mm, (1 1/2´), inclusive conexões</t>
  </si>
  <si>
    <t>Tubo de PVC rígido soldável marrom, DN= 25 mm, (3/4´), inclusive conexões</t>
  </si>
  <si>
    <t>Registro de gaveta em latão fundido sem acabamento, DN= 1´</t>
  </si>
  <si>
    <t>41.31.070</t>
  </si>
  <si>
    <t>Luminária LED quadrada de sobrepor com difusor prismático translúcido, 4000 K, fluxo luminoso de 1363 a 1800 lm, potência de 15 W a 24 W</t>
  </si>
  <si>
    <t>41.13.200</t>
  </si>
  <si>
    <t>Luminária blindada oval de sobrepor ou arandela, para lâmpada fluorescentes compacta</t>
  </si>
  <si>
    <t>40.01.080</t>
  </si>
  <si>
    <t>Caixa de ferro estampada octogonal fundo móvel 4´ x 4´</t>
  </si>
  <si>
    <t>40.01.040</t>
  </si>
  <si>
    <t>Caixa de ferro estampada 4´ x 4´</t>
  </si>
  <si>
    <t>Caixa de ferro estampada 4´ x 2´</t>
  </si>
  <si>
    <t>40.01.020</t>
  </si>
  <si>
    <t>40.04.490</t>
  </si>
  <si>
    <t>Conjunto 2 interruptores simples e 1 tomada 2P+T de 10 A, completo</t>
  </si>
  <si>
    <t>40.05.020</t>
  </si>
  <si>
    <t>Interruptor com 1 tecla simples e placa</t>
  </si>
  <si>
    <t>40.05.080</t>
  </si>
  <si>
    <t>Interruptor com 1 tecla paralelo e placa</t>
  </si>
  <si>
    <t>Interruptor com 3 teclas, 1 simples, 2 paralelo e placa</t>
  </si>
  <si>
    <t>40.05.160</t>
  </si>
  <si>
    <t>Chuveiro elétrico de 5.500 W / 220 V em PVC</t>
  </si>
  <si>
    <t>43.02.140</t>
  </si>
  <si>
    <t>Cabo de cobre flexível de 16 mm², isolamento 0,6/1kV - isolação HEPR 90°C</t>
  </si>
  <si>
    <t>39.21.060</t>
  </si>
  <si>
    <t>Cabo de cobre flexível de 6 mm², isolamento 0,6/1kV - isolação HEPR 90°C</t>
  </si>
  <si>
    <t>39.21.040</t>
  </si>
  <si>
    <t>Cabo de cobre flexível de 4 mm², isolamento 0,6/1kV - isolação HEPR 90°C</t>
  </si>
  <si>
    <t>39.21.030</t>
  </si>
  <si>
    <t>Cabo de cobre flexível de 2,5 mm², isolamento 0,6/1kV - isolação HEPR 90°C</t>
  </si>
  <si>
    <t>39.21.020</t>
  </si>
  <si>
    <t>Cabo de cobre flexível de 1,5 mm², isolamento 0,6/1kV - isolação HEPR 90°C</t>
  </si>
  <si>
    <t>39.21.010</t>
  </si>
  <si>
    <t>Quadro de distribuição universal de embutir, para disjuntores 24 DIN / 18 Bolton - 150 A - sem componentes</t>
  </si>
  <si>
    <t>37.03.210</t>
  </si>
  <si>
    <t>17.05.020</t>
  </si>
  <si>
    <t>Tinta látex em massa, inclusive preparo</t>
  </si>
  <si>
    <t>33.10.020</t>
  </si>
  <si>
    <t>Acrílico para quadras e pisos cimentados</t>
  </si>
  <si>
    <t>33.06.020</t>
  </si>
  <si>
    <t>BDI: 24%</t>
  </si>
  <si>
    <t>40.04.450</t>
  </si>
  <si>
    <t>Tomada 2P+T de 20 A - 250 V, completa</t>
  </si>
  <si>
    <t>Eletroduto corrugado em polietileno de alta densidade, DN= 30 mm, com acessórios</t>
  </si>
  <si>
    <t>Condulete metálico de 3/4´</t>
  </si>
  <si>
    <t>Eletroduto corrugado em polietileno de alta densidade, DN= 50 mm, com  acessórios</t>
  </si>
  <si>
    <t>Poste de concreto circular, 200 kg, H = 9,00 m</t>
  </si>
  <si>
    <t>Tomada 2P+T de 10 A - 250 V, completa (04 módulos) baixa</t>
  </si>
  <si>
    <t>Tomada 2P+T de 20 A - 250 V, completa (02 módulos) média</t>
  </si>
  <si>
    <t>Interruptor bipolar paralelo, 1 tecla dupla e placa</t>
  </si>
  <si>
    <t>Armadura em barra de aço CA-50 (A ou B) fyk = 500 Mpa (10mm)</t>
  </si>
  <si>
    <t>Armadura em barra de aço CA-50 (A ou B) fyk = 500 Mpa (6,3mm)</t>
  </si>
  <si>
    <t>Impermeabilização em argamassa polimérica para umidade e água de percolação (Baldrame)</t>
  </si>
  <si>
    <t>FABRICAÇÃO E INSTALAÇÃO DE TESOURA INTEIRA EM AÇO, VÃO DE 12 M, PARA TELHA ONDULADA DE FIBROCIMENTO, METÁLICA, PLÁSTICA OU TERMOACÚSTICA, INCLUSO IÇAMENTO. AF_12/2015</t>
  </si>
  <si>
    <t>24.01.030</t>
  </si>
  <si>
    <t>Caixilho em ferro de correr, sob medida</t>
  </si>
  <si>
    <t>24.01.070</t>
  </si>
  <si>
    <t>Porta de ferro de abrir tipo veneziana, linha comercial</t>
  </si>
  <si>
    <t>24.02.070</t>
  </si>
  <si>
    <t>Jogo de ferragens cromadas para porta de vidro temperado, uma folha composto de dobradiças superior e inferior, trinco, fechadura, contra fechadura com capuchinho sem mola e puxador.</t>
  </si>
  <si>
    <t>Ferragem completa com maçaneta tipo alavanca, para porta externa com 1 folha</t>
  </si>
  <si>
    <t>CONJ.</t>
  </si>
  <si>
    <t>28.01.020</t>
  </si>
  <si>
    <t>14.04.220</t>
  </si>
  <si>
    <t>Alvenaria de bloco cerâmico de vedação, uso revestido, de 19cm</t>
  </si>
  <si>
    <t>Infraestrutura / Estrutura</t>
  </si>
  <si>
    <t>2.5</t>
  </si>
  <si>
    <t>2.7</t>
  </si>
  <si>
    <t>5.3</t>
  </si>
  <si>
    <t>5.6</t>
  </si>
  <si>
    <t>5.7</t>
  </si>
  <si>
    <t>6.3</t>
  </si>
  <si>
    <t>6.11</t>
  </si>
  <si>
    <t>3.5</t>
  </si>
  <si>
    <t>Broca em concreto armado diâmetro de 20 cm - completa</t>
  </si>
  <si>
    <t>12.01.021</t>
  </si>
  <si>
    <t>Esmalte à base de água em superfície metálica, inclusive preparo (portas e janelas)</t>
  </si>
  <si>
    <t>Construção do Patio Municipal: Rua Alceu Jose da Costa, nº 1498, Quadra Q,  Area Institucional, Loteamento Residencial Viva Mais Onda Verde, Onda Verde - SP</t>
  </si>
  <si>
    <t>Pilar Metálico perfil laminado ou soldado em aço estrutural, com conexões soldadas, inclusos mão de obra, transporte e içamento utilizando guindaste - Fornecimento e Instalação. AF_01/2020</t>
  </si>
  <si>
    <t>4.5</t>
  </si>
  <si>
    <t>Instalação de Vidro temperado com película - jateado, de 8 mm, encaixe em perfil U (portas nos banheiros)</t>
  </si>
  <si>
    <t>Escada marinheiro (Galvanizada)</t>
  </si>
  <si>
    <t>24.03.060</t>
  </si>
  <si>
    <t>Tanque de louça com coluna de 30L</t>
  </si>
  <si>
    <t>44.01.310</t>
  </si>
  <si>
    <t>Tubo, PVC, Soldável, DN 25mm, instalado em Dreno de Ar-condicionado, fornecimento e instalação. AF_08/2022</t>
  </si>
  <si>
    <t>Sifão plástico sanfonado universal de 1'</t>
  </si>
  <si>
    <t>44.20.010</t>
  </si>
  <si>
    <t>Engate flexível de PVC DN = 1/2'</t>
  </si>
  <si>
    <t>44.20.110</t>
  </si>
  <si>
    <t>Válvula de PVC para lavatório</t>
  </si>
  <si>
    <t>44.20.390</t>
  </si>
  <si>
    <t>Registro de pressão em latão fundido cromado com canopla, DN = 3/4' - linha especial</t>
  </si>
  <si>
    <t>47.02.110</t>
  </si>
  <si>
    <t>Ducha higiênica cromada</t>
  </si>
  <si>
    <t>44.03.360</t>
  </si>
  <si>
    <t>48.02.400</t>
  </si>
  <si>
    <t>Reservatório em polietileno com tampa de rosca - capacidade de 1.000 litros</t>
  </si>
  <si>
    <t>5.8</t>
  </si>
  <si>
    <t>6.24</t>
  </si>
  <si>
    <t>6.25</t>
  </si>
  <si>
    <t>6.26</t>
  </si>
  <si>
    <t>6.27</t>
  </si>
  <si>
    <t>6.28</t>
  </si>
  <si>
    <t>6.29</t>
  </si>
  <si>
    <t>Textura acrílica, aplicação manual em parede, uma demão. AF_09/2016</t>
  </si>
  <si>
    <t>Piso cimentado, traço 1:3 (Cimento e Areia), acabamento liso, espessura 3,00cm, preparo mecânico da argamassa. (9,15m x 29,05m = 265,81m²)</t>
  </si>
  <si>
    <t>Piso com requadro em concreto simples sem controle de fck (todo contrapiso com espessura de 2cm) (265,81m² x 0,02m = 5,32m³)</t>
  </si>
  <si>
    <t>Revestimento cerâmico para piso com placas tipo esmaltada extra de dimensões 60X60cm aplicada em ambientes de área entre 5m² e 10m². AF_06/2014. (Paredes dos banheiros e cozinha, pisos dos mesmos, acima das pias externas, no tanque e parede do fundo da casa de gás).</t>
  </si>
  <si>
    <t>Telhamento em cimento reforçado com fio sintético CRFS - perfil ondulado de 6 mm. (13,45m X 27,05m = 363,82m²)</t>
  </si>
  <si>
    <t>Tubo de PVC rígido branco PxB com virola e anel de borracha, linha esgoto série normal, DN= 75 mm, inclusive conexões</t>
  </si>
  <si>
    <t>9.4</t>
  </si>
  <si>
    <t>SINAPI – 05/12/2022 e CDHU - 187</t>
  </si>
  <si>
    <t>Cuba em aço inoxidável simples de 56x33x14mm</t>
  </si>
  <si>
    <t>44.06.320</t>
  </si>
  <si>
    <t>Assento Sanitário Convencional - Fornecimento e Instalação. AF_01/2020</t>
  </si>
  <si>
    <t>44.03.050</t>
  </si>
  <si>
    <t>Dispenser papel higiênico em ABS para rolão 300 / 600m, com visor</t>
  </si>
  <si>
    <t>Bacia sifonada de louça para pessoas com mobilidade reduzida - capacidade de 6 litros</t>
  </si>
  <si>
    <t>30.08.060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</si>
</sst>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&quot;R$ &quot;#,##0.00"/>
    <numFmt numFmtId="193" formatCode="_-[$R$-416]\ * #,##0.00_-;\-[$R$-416]\ * #,##0.00_-;_-[$R$-416]\ * &quot;-&quot;??_-;_-@_-"/>
    <numFmt numFmtId="194" formatCode="&quot;R$&quot;\ #,##0.00"/>
    <numFmt numFmtId="195" formatCode="&quot;Sim&quot;;&quot;Sim&quot;;&quot;Não&quot;"/>
    <numFmt numFmtId="196" formatCode="&quot;Verdadeiro&quot;;&quot;Verdadeiro&quot;;&quot;Falso&quot;"/>
    <numFmt numFmtId="197" formatCode="&quot;Ativado&quot;;&quot;Ativado&quot;;&quot;Desativado&quot;"/>
    <numFmt numFmtId="198" formatCode="[$€-2]\ #,##0.00_);[Red]\([$€-2]\ #,##0.00\)"/>
    <numFmt numFmtId="199" formatCode="0.0000"/>
    <numFmt numFmtId="200" formatCode="0.00000"/>
    <numFmt numFmtId="201" formatCode="0.000000"/>
    <numFmt numFmtId="202" formatCode="0.0000000"/>
    <numFmt numFmtId="203" formatCode="&quot;R$&quot;#,##0.00"/>
    <numFmt numFmtId="204" formatCode="[$-416]dddd\,\ d&quot; de &quot;mmmm&quot; de &quot;yyyy"/>
    <numFmt numFmtId="205" formatCode="0.0"/>
    <numFmt numFmtId="206" formatCode="_-[$R$-416]\ * #,##0.000_-;\-[$R$-416]\ * #,##0.000_-;_-[$R$-416]\ * &quot;-&quot;??_-;_-@_-"/>
    <numFmt numFmtId="207" formatCode="[$R$-416]\ #,##0.00;\-[$R$-416]\ #,##0.00"/>
    <numFmt numFmtId="208" formatCode="[$-416]mmmm\-yy;@"/>
  </numFmts>
  <fonts count="61">
    <font>
      <sz val="10"/>
      <name val="Arial"/>
      <family val="0"/>
    </font>
    <font>
      <sz val="10"/>
      <color indexed="56"/>
      <name val="Verdan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2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56"/>
      </left>
      <right style="medium">
        <color indexed="56"/>
      </right>
      <top style="medium"/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56"/>
      </right>
      <top style="medium"/>
      <bottom style="medium"/>
    </border>
    <border>
      <left style="medium">
        <color indexed="56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56"/>
      </right>
      <top style="thin">
        <color indexed="56"/>
      </top>
      <bottom style="thin"/>
    </border>
    <border>
      <left style="medium">
        <color indexed="56"/>
      </left>
      <right style="medium"/>
      <top>
        <color indexed="63"/>
      </top>
      <bottom style="thin">
        <color indexed="56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56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>
        <color indexed="56"/>
      </right>
      <top>
        <color indexed="63"/>
      </top>
      <bottom style="thin"/>
    </border>
    <border>
      <left style="thin"/>
      <right style="medium">
        <color indexed="56"/>
      </right>
      <top style="thin"/>
      <bottom style="thin"/>
    </border>
    <border>
      <left>
        <color indexed="63"/>
      </left>
      <right style="medium">
        <color indexed="56"/>
      </right>
      <top style="thin">
        <color indexed="56"/>
      </top>
      <bottom style="thin"/>
    </border>
    <border>
      <left style="medium">
        <color indexed="56"/>
      </left>
      <right style="medium"/>
      <top>
        <color indexed="63"/>
      </top>
      <bottom style="thin"/>
    </border>
    <border>
      <left style="thin"/>
      <right style="medium">
        <color indexed="56"/>
      </right>
      <top style="thin"/>
      <bottom style="thin">
        <color indexed="56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/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56"/>
      </left>
      <right>
        <color indexed="63"/>
      </right>
      <top style="medium"/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/>
    </border>
    <border>
      <left style="medium"/>
      <right style="medium">
        <color indexed="56"/>
      </right>
      <top style="medium"/>
      <bottom style="thin">
        <color indexed="56"/>
      </bottom>
    </border>
    <border>
      <left style="medium"/>
      <right style="medium">
        <color indexed="56"/>
      </right>
      <top style="thin">
        <color indexed="56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56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56"/>
      </right>
      <top>
        <color indexed="63"/>
      </top>
      <bottom style="medium"/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94" fontId="0" fillId="0" borderId="0" xfId="0" applyNumberFormat="1" applyAlignment="1">
      <alignment/>
    </xf>
    <xf numFmtId="0" fontId="0" fillId="0" borderId="0" xfId="0" applyAlignment="1">
      <alignment vertical="center"/>
    </xf>
    <xf numFmtId="194" fontId="0" fillId="0" borderId="0" xfId="0" applyNumberFormat="1" applyAlignment="1">
      <alignment vertical="center"/>
    </xf>
    <xf numFmtId="9" fontId="0" fillId="0" borderId="0" xfId="5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69" fontId="3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 vertical="center"/>
    </xf>
    <xf numFmtId="4" fontId="60" fillId="32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shrinkToFit="1"/>
    </xf>
    <xf numFmtId="14" fontId="35" fillId="0" borderId="10" xfId="0" applyNumberFormat="1" applyFont="1" applyBorder="1" applyAlignment="1">
      <alignment horizontal="left" vertical="center"/>
    </xf>
    <xf numFmtId="0" fontId="36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left" vertical="center" wrapText="1"/>
    </xf>
    <xf numFmtId="177" fontId="38" fillId="33" borderId="15" xfId="0" applyNumberFormat="1" applyFont="1" applyFill="1" applyBorder="1" applyAlignment="1">
      <alignment vertical="center" wrapText="1"/>
    </xf>
    <xf numFmtId="0" fontId="34" fillId="33" borderId="15" xfId="0" applyNumberFormat="1" applyFont="1" applyFill="1" applyBorder="1" applyAlignment="1">
      <alignment vertical="center"/>
    </xf>
    <xf numFmtId="169" fontId="34" fillId="33" borderId="16" xfId="0" applyNumberFormat="1" applyFont="1" applyFill="1" applyBorder="1" applyAlignment="1">
      <alignment horizontal="center" vertical="center"/>
    </xf>
    <xf numFmtId="4" fontId="34" fillId="33" borderId="17" xfId="0" applyNumberFormat="1" applyFont="1" applyFill="1" applyBorder="1" applyAlignment="1">
      <alignment vertical="center"/>
    </xf>
    <xf numFmtId="0" fontId="35" fillId="34" borderId="18" xfId="0" applyFont="1" applyFill="1" applyBorder="1" applyAlignment="1">
      <alignment horizontal="center" vertical="center"/>
    </xf>
    <xf numFmtId="0" fontId="35" fillId="35" borderId="19" xfId="0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center" vertical="center"/>
    </xf>
    <xf numFmtId="4" fontId="35" fillId="0" borderId="20" xfId="0" applyNumberFormat="1" applyFont="1" applyBorder="1" applyAlignment="1">
      <alignment horizontal="center" vertical="center"/>
    </xf>
    <xf numFmtId="169" fontId="38" fillId="35" borderId="21" xfId="0" applyNumberFormat="1" applyFont="1" applyFill="1" applyBorder="1" applyAlignment="1">
      <alignment horizontal="right" vertical="center"/>
    </xf>
    <xf numFmtId="1" fontId="38" fillId="0" borderId="22" xfId="62" applyNumberFormat="1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/>
    </xf>
    <xf numFmtId="0" fontId="35" fillId="34" borderId="24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1" fontId="38" fillId="0" borderId="26" xfId="62" applyNumberFormat="1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center" vertical="center"/>
    </xf>
    <xf numFmtId="4" fontId="35" fillId="36" borderId="21" xfId="0" applyNumberFormat="1" applyFont="1" applyFill="1" applyBorder="1" applyAlignment="1">
      <alignment horizontal="center" vertical="center"/>
    </xf>
    <xf numFmtId="1" fontId="38" fillId="0" borderId="29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left" vertical="center" wrapText="1"/>
    </xf>
    <xf numFmtId="4" fontId="35" fillId="36" borderId="30" xfId="0" applyNumberFormat="1" applyFont="1" applyFill="1" applyBorder="1" applyAlignment="1">
      <alignment horizontal="center" vertical="center"/>
    </xf>
    <xf numFmtId="1" fontId="38" fillId="0" borderId="31" xfId="0" applyNumberFormat="1" applyFont="1" applyFill="1" applyBorder="1" applyAlignment="1">
      <alignment horizontal="center" vertical="center"/>
    </xf>
    <xf numFmtId="0" fontId="35" fillId="34" borderId="32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1" fontId="38" fillId="0" borderId="33" xfId="0" applyNumberFormat="1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left" vertical="center" wrapText="1"/>
    </xf>
    <xf numFmtId="177" fontId="38" fillId="33" borderId="14" xfId="0" applyNumberFormat="1" applyFont="1" applyFill="1" applyBorder="1" applyAlignment="1">
      <alignment vertical="center" wrapText="1"/>
    </xf>
    <xf numFmtId="0" fontId="38" fillId="33" borderId="15" xfId="0" applyNumberFormat="1" applyFont="1" applyFill="1" applyBorder="1" applyAlignment="1">
      <alignment vertical="center"/>
    </xf>
    <xf numFmtId="4" fontId="38" fillId="33" borderId="17" xfId="0" applyNumberFormat="1" applyFont="1" applyFill="1" applyBorder="1" applyAlignment="1">
      <alignment horizontal="center" vertical="center"/>
    </xf>
    <xf numFmtId="4" fontId="35" fillId="36" borderId="20" xfId="0" applyNumberFormat="1" applyFont="1" applyFill="1" applyBorder="1" applyAlignment="1">
      <alignment horizontal="center" vertical="center"/>
    </xf>
    <xf numFmtId="1" fontId="38" fillId="0" borderId="20" xfId="0" applyNumberFormat="1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1" fontId="38" fillId="0" borderId="21" xfId="0" applyNumberFormat="1" applyFont="1" applyFill="1" applyBorder="1" applyAlignment="1">
      <alignment horizontal="center" vertical="center"/>
    </xf>
    <xf numFmtId="0" fontId="35" fillId="0" borderId="36" xfId="0" applyFont="1" applyBorder="1" applyAlignment="1">
      <alignment horizontal="left" vertical="center" wrapText="1"/>
    </xf>
    <xf numFmtId="0" fontId="35" fillId="34" borderId="37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left" vertical="center"/>
    </xf>
    <xf numFmtId="177" fontId="38" fillId="33" borderId="38" xfId="0" applyNumberFormat="1" applyFont="1" applyFill="1" applyBorder="1" applyAlignment="1">
      <alignment vertical="center" wrapText="1"/>
    </xf>
    <xf numFmtId="0" fontId="35" fillId="0" borderId="39" xfId="0" applyFont="1" applyBorder="1" applyAlignment="1">
      <alignment horizontal="left" vertical="center" wrapText="1"/>
    </xf>
    <xf numFmtId="4" fontId="35" fillId="36" borderId="40" xfId="0" applyNumberFormat="1" applyFont="1" applyFill="1" applyBorder="1" applyAlignment="1">
      <alignment horizontal="center" vertical="center"/>
    </xf>
    <xf numFmtId="1" fontId="38" fillId="0" borderId="41" xfId="0" applyNumberFormat="1" applyFont="1" applyFill="1" applyBorder="1" applyAlignment="1">
      <alignment horizontal="center" vertical="center"/>
    </xf>
    <xf numFmtId="0" fontId="35" fillId="0" borderId="42" xfId="0" applyFont="1" applyBorder="1" applyAlignment="1">
      <alignment horizontal="left" vertical="center" wrapText="1"/>
    </xf>
    <xf numFmtId="1" fontId="38" fillId="0" borderId="43" xfId="0" applyNumberFormat="1" applyFont="1" applyFill="1" applyBorder="1" applyAlignment="1">
      <alignment horizontal="center" vertical="center"/>
    </xf>
    <xf numFmtId="1" fontId="38" fillId="0" borderId="44" xfId="0" applyNumberFormat="1" applyFont="1" applyFill="1" applyBorder="1" applyAlignment="1">
      <alignment horizontal="center" vertical="center"/>
    </xf>
    <xf numFmtId="0" fontId="38" fillId="33" borderId="14" xfId="0" applyNumberFormat="1" applyFont="1" applyFill="1" applyBorder="1" applyAlignment="1">
      <alignment vertical="center"/>
    </xf>
    <xf numFmtId="0" fontId="36" fillId="0" borderId="30" xfId="0" applyFont="1" applyBorder="1" applyAlignment="1">
      <alignment horizontal="center" vertical="center"/>
    </xf>
    <xf numFmtId="1" fontId="38" fillId="0" borderId="26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left" vertical="center" wrapText="1"/>
    </xf>
    <xf numFmtId="4" fontId="35" fillId="0" borderId="30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1" fontId="38" fillId="0" borderId="45" xfId="0" applyNumberFormat="1" applyFont="1" applyFill="1" applyBorder="1" applyAlignment="1">
      <alignment horizontal="center" vertical="center"/>
    </xf>
    <xf numFmtId="4" fontId="38" fillId="0" borderId="46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" fontId="35" fillId="0" borderId="30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1" fontId="38" fillId="35" borderId="22" xfId="0" applyNumberFormat="1" applyFont="1" applyFill="1" applyBorder="1" applyAlignment="1">
      <alignment horizontal="center" vertical="center"/>
    </xf>
    <xf numFmtId="1" fontId="38" fillId="0" borderId="47" xfId="0" applyNumberFormat="1" applyFont="1" applyFill="1" applyBorder="1" applyAlignment="1">
      <alignment horizontal="center" vertical="center"/>
    </xf>
    <xf numFmtId="0" fontId="36" fillId="37" borderId="18" xfId="0" applyFont="1" applyFill="1" applyBorder="1" applyAlignment="1">
      <alignment horizontal="center" vertical="center"/>
    </xf>
    <xf numFmtId="0" fontId="36" fillId="37" borderId="48" xfId="0" applyFont="1" applyFill="1" applyBorder="1" applyAlignment="1">
      <alignment horizontal="left" vertical="center"/>
    </xf>
    <xf numFmtId="177" fontId="38" fillId="37" borderId="38" xfId="0" applyNumberFormat="1" applyFont="1" applyFill="1" applyBorder="1" applyAlignment="1">
      <alignment vertical="center" wrapText="1"/>
    </xf>
    <xf numFmtId="0" fontId="38" fillId="37" borderId="40" xfId="0" applyNumberFormat="1" applyFont="1" applyFill="1" applyBorder="1" applyAlignment="1">
      <alignment vertical="center"/>
    </xf>
    <xf numFmtId="169" fontId="34" fillId="37" borderId="16" xfId="0" applyNumberFormat="1" applyFont="1" applyFill="1" applyBorder="1" applyAlignment="1">
      <alignment horizontal="center" vertical="center"/>
    </xf>
    <xf numFmtId="4" fontId="38" fillId="37" borderId="17" xfId="0" applyNumberFormat="1" applyFont="1" applyFill="1" applyBorder="1" applyAlignment="1">
      <alignment horizontal="center" vertical="center"/>
    </xf>
    <xf numFmtId="0" fontId="35" fillId="34" borderId="49" xfId="0" applyFont="1" applyFill="1" applyBorder="1" applyAlignment="1">
      <alignment horizontal="center" vertical="center"/>
    </xf>
    <xf numFmtId="4" fontId="35" fillId="0" borderId="50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 wrapText="1"/>
    </xf>
    <xf numFmtId="4" fontId="35" fillId="0" borderId="20" xfId="0" applyNumberFormat="1" applyFont="1" applyFill="1" applyBorder="1" applyAlignment="1">
      <alignment horizontal="center" vertical="center"/>
    </xf>
    <xf numFmtId="169" fontId="32" fillId="37" borderId="51" xfId="0" applyNumberFormat="1" applyFont="1" applyFill="1" applyBorder="1" applyAlignment="1" applyProtection="1">
      <alignment vertical="center"/>
      <protection hidden="1" locked="0"/>
    </xf>
    <xf numFmtId="4" fontId="32" fillId="37" borderId="51" xfId="0" applyNumberFormat="1" applyFont="1" applyFill="1" applyBorder="1" applyAlignment="1" applyProtection="1">
      <alignment vertical="center"/>
      <protection hidden="1" locked="0"/>
    </xf>
    <xf numFmtId="4" fontId="32" fillId="37" borderId="52" xfId="0" applyNumberFormat="1" applyFont="1" applyFill="1" applyBorder="1" applyAlignment="1" applyProtection="1">
      <alignment vertical="center"/>
      <protection hidden="1" locked="0"/>
    </xf>
    <xf numFmtId="0" fontId="34" fillId="0" borderId="0" xfId="0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14" fontId="35" fillId="0" borderId="53" xfId="0" applyNumberFormat="1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/>
    </xf>
    <xf numFmtId="0" fontId="38" fillId="0" borderId="27" xfId="0" applyFont="1" applyBorder="1" applyAlignment="1">
      <alignment/>
    </xf>
    <xf numFmtId="194" fontId="38" fillId="0" borderId="56" xfId="0" applyNumberFormat="1" applyFont="1" applyBorder="1" applyAlignment="1">
      <alignment/>
    </xf>
    <xf numFmtId="10" fontId="38" fillId="0" borderId="27" xfId="0" applyNumberFormat="1" applyFont="1" applyBorder="1" applyAlignment="1">
      <alignment/>
    </xf>
    <xf numFmtId="10" fontId="38" fillId="33" borderId="57" xfId="0" applyNumberFormat="1" applyFont="1" applyFill="1" applyBorder="1" applyAlignment="1">
      <alignment horizontal="center"/>
    </xf>
    <xf numFmtId="194" fontId="38" fillId="0" borderId="27" xfId="0" applyNumberFormat="1" applyFont="1" applyBorder="1" applyAlignment="1">
      <alignment/>
    </xf>
    <xf numFmtId="10" fontId="38" fillId="0" borderId="27" xfId="0" applyNumberFormat="1" applyFont="1" applyBorder="1" applyAlignment="1">
      <alignment horizontal="center"/>
    </xf>
    <xf numFmtId="203" fontId="38" fillId="0" borderId="27" xfId="0" applyNumberFormat="1" applyFont="1" applyBorder="1" applyAlignment="1">
      <alignment/>
    </xf>
    <xf numFmtId="203" fontId="38" fillId="0" borderId="57" xfId="0" applyNumberFormat="1" applyFont="1" applyBorder="1" applyAlignment="1">
      <alignment/>
    </xf>
    <xf numFmtId="10" fontId="38" fillId="33" borderId="27" xfId="0" applyNumberFormat="1" applyFont="1" applyFill="1" applyBorder="1" applyAlignment="1">
      <alignment horizontal="center"/>
    </xf>
    <xf numFmtId="10" fontId="38" fillId="0" borderId="57" xfId="0" applyNumberFormat="1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58" xfId="0" applyFont="1" applyBorder="1" applyAlignment="1">
      <alignment/>
    </xf>
    <xf numFmtId="194" fontId="38" fillId="0" borderId="10" xfId="0" applyNumberFormat="1" applyFont="1" applyBorder="1" applyAlignment="1">
      <alignment/>
    </xf>
    <xf numFmtId="10" fontId="38" fillId="0" borderId="58" xfId="0" applyNumberFormat="1" applyFont="1" applyBorder="1" applyAlignment="1">
      <alignment/>
    </xf>
    <xf numFmtId="10" fontId="38" fillId="0" borderId="59" xfId="0" applyNumberFormat="1" applyFont="1" applyBorder="1" applyAlignment="1">
      <alignment horizontal="center"/>
    </xf>
    <xf numFmtId="194" fontId="38" fillId="0" borderId="58" xfId="0" applyNumberFormat="1" applyFont="1" applyBorder="1" applyAlignment="1">
      <alignment/>
    </xf>
    <xf numFmtId="10" fontId="38" fillId="0" borderId="58" xfId="0" applyNumberFormat="1" applyFont="1" applyBorder="1" applyAlignment="1">
      <alignment horizontal="center"/>
    </xf>
    <xf numFmtId="203" fontId="38" fillId="0" borderId="58" xfId="0" applyNumberFormat="1" applyFont="1" applyBorder="1" applyAlignment="1">
      <alignment/>
    </xf>
    <xf numFmtId="10" fontId="38" fillId="33" borderId="58" xfId="0" applyNumberFormat="1" applyFont="1" applyFill="1" applyBorder="1" applyAlignment="1">
      <alignment horizontal="center"/>
    </xf>
    <xf numFmtId="203" fontId="38" fillId="0" borderId="59" xfId="0" applyNumberFormat="1" applyFont="1" applyBorder="1" applyAlignment="1">
      <alignment/>
    </xf>
    <xf numFmtId="194" fontId="34" fillId="0" borderId="13" xfId="0" applyNumberFormat="1" applyFont="1" applyBorder="1" applyAlignment="1">
      <alignment vertical="center"/>
    </xf>
    <xf numFmtId="10" fontId="38" fillId="0" borderId="60" xfId="0" applyNumberFormat="1" applyFont="1" applyBorder="1" applyAlignment="1">
      <alignment vertical="center"/>
    </xf>
    <xf numFmtId="10" fontId="38" fillId="0" borderId="61" xfId="0" applyNumberFormat="1" applyFont="1" applyBorder="1" applyAlignment="1">
      <alignment horizontal="center" vertical="center"/>
    </xf>
    <xf numFmtId="194" fontId="38" fillId="0" borderId="60" xfId="0" applyNumberFormat="1" applyFont="1" applyBorder="1" applyAlignment="1">
      <alignment vertical="center"/>
    </xf>
    <xf numFmtId="10" fontId="38" fillId="0" borderId="60" xfId="0" applyNumberFormat="1" applyFont="1" applyBorder="1" applyAlignment="1">
      <alignment horizontal="center" vertical="center"/>
    </xf>
    <xf numFmtId="194" fontId="38" fillId="0" borderId="61" xfId="0" applyNumberFormat="1" applyFont="1" applyBorder="1" applyAlignment="1">
      <alignment vertical="center"/>
    </xf>
    <xf numFmtId="0" fontId="35" fillId="0" borderId="0" xfId="0" applyFont="1" applyAlignment="1">
      <alignment/>
    </xf>
    <xf numFmtId="17" fontId="34" fillId="0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/>
    </xf>
    <xf numFmtId="194" fontId="35" fillId="0" borderId="62" xfId="0" applyNumberFormat="1" applyFont="1" applyBorder="1" applyAlignment="1">
      <alignment horizontal="center" vertical="center"/>
    </xf>
    <xf numFmtId="10" fontId="35" fillId="0" borderId="0" xfId="0" applyNumberFormat="1" applyFont="1" applyAlignment="1">
      <alignment horizontal="center" vertical="center"/>
    </xf>
    <xf numFmtId="10" fontId="35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4" fontId="34" fillId="33" borderId="38" xfId="0" applyNumberFormat="1" applyFont="1" applyFill="1" applyBorder="1" applyAlignment="1">
      <alignment horizontal="right" vertical="center"/>
    </xf>
    <xf numFmtId="4" fontId="34" fillId="33" borderId="51" xfId="0" applyNumberFormat="1" applyFont="1" applyFill="1" applyBorder="1" applyAlignment="1">
      <alignment horizontal="right" vertical="center"/>
    </xf>
    <xf numFmtId="4" fontId="34" fillId="33" borderId="14" xfId="0" applyNumberFormat="1" applyFont="1" applyFill="1" applyBorder="1" applyAlignment="1">
      <alignment horizontal="right" vertical="center"/>
    </xf>
    <xf numFmtId="4" fontId="34" fillId="33" borderId="52" xfId="0" applyNumberFormat="1" applyFont="1" applyFill="1" applyBorder="1" applyAlignment="1">
      <alignment horizontal="right" vertical="center"/>
    </xf>
    <xf numFmtId="4" fontId="34" fillId="37" borderId="38" xfId="0" applyNumberFormat="1" applyFont="1" applyFill="1" applyBorder="1" applyAlignment="1">
      <alignment horizontal="right" vertical="center"/>
    </xf>
    <xf numFmtId="4" fontId="34" fillId="37" borderId="51" xfId="0" applyNumberFormat="1" applyFont="1" applyFill="1" applyBorder="1" applyAlignment="1">
      <alignment horizontal="right" vertical="center"/>
    </xf>
    <xf numFmtId="4" fontId="34" fillId="37" borderId="52" xfId="0" applyNumberFormat="1" applyFont="1" applyFill="1" applyBorder="1" applyAlignment="1">
      <alignment horizontal="right" vertical="center"/>
    </xf>
    <xf numFmtId="0" fontId="34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17" fontId="34" fillId="0" borderId="63" xfId="0" applyNumberFormat="1" applyFont="1" applyFill="1" applyBorder="1" applyAlignment="1">
      <alignment horizontal="center" vertical="center"/>
    </xf>
    <xf numFmtId="17" fontId="34" fillId="0" borderId="64" xfId="0" applyNumberFormat="1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/>
    </xf>
    <xf numFmtId="14" fontId="33" fillId="0" borderId="30" xfId="0" applyNumberFormat="1" applyFont="1" applyBorder="1" applyAlignment="1">
      <alignment horizontal="left" vertical="center"/>
    </xf>
    <xf numFmtId="1" fontId="34" fillId="0" borderId="66" xfId="0" applyNumberFormat="1" applyFont="1" applyFill="1" applyBorder="1" applyAlignment="1">
      <alignment horizontal="center" vertical="center"/>
    </xf>
    <xf numFmtId="1" fontId="34" fillId="0" borderId="67" xfId="0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 shrinkToFit="1"/>
    </xf>
    <xf numFmtId="0" fontId="34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4" fillId="0" borderId="70" xfId="0" applyNumberFormat="1" applyFont="1" applyFill="1" applyBorder="1" applyAlignment="1">
      <alignment horizontal="center" vertical="center"/>
    </xf>
    <xf numFmtId="1" fontId="34" fillId="0" borderId="71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39" fillId="37" borderId="48" xfId="0" applyNumberFormat="1" applyFont="1" applyFill="1" applyBorder="1" applyAlignment="1">
      <alignment horizontal="right" vertical="center"/>
    </xf>
    <xf numFmtId="177" fontId="39" fillId="37" borderId="51" xfId="0" applyNumberFormat="1" applyFont="1" applyFill="1" applyBorder="1" applyAlignment="1">
      <alignment horizontal="right" vertical="center"/>
    </xf>
    <xf numFmtId="177" fontId="39" fillId="37" borderId="14" xfId="0" applyNumberFormat="1" applyFont="1" applyFill="1" applyBorder="1" applyAlignment="1">
      <alignment horizontal="right" vertical="center"/>
    </xf>
    <xf numFmtId="0" fontId="35" fillId="0" borderId="5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2" fontId="42" fillId="0" borderId="0" xfId="0" applyNumberFormat="1" applyFont="1" applyAlignment="1">
      <alignment horizontal="center"/>
    </xf>
    <xf numFmtId="0" fontId="41" fillId="0" borderId="76" xfId="0" applyFont="1" applyFill="1" applyBorder="1" applyAlignment="1">
      <alignment horizontal="center" vertical="center" shrinkToFit="1"/>
    </xf>
    <xf numFmtId="0" fontId="41" fillId="0" borderId="62" xfId="0" applyFont="1" applyFill="1" applyBorder="1" applyAlignment="1">
      <alignment horizontal="center" vertical="center" shrinkToFit="1"/>
    </xf>
    <xf numFmtId="0" fontId="37" fillId="0" borderId="48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shrinkToFit="1"/>
    </xf>
    <xf numFmtId="0" fontId="36" fillId="0" borderId="78" xfId="0" applyFont="1" applyFill="1" applyBorder="1" applyAlignment="1">
      <alignment horizontal="center" vertical="center" shrinkToFit="1"/>
    </xf>
    <xf numFmtId="0" fontId="36" fillId="0" borderId="79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2" fontId="41" fillId="0" borderId="0" xfId="0" applyNumberFormat="1" applyFont="1" applyAlignment="1">
      <alignment horizontal="center"/>
    </xf>
    <xf numFmtId="0" fontId="34" fillId="0" borderId="80" xfId="0" applyFont="1" applyFill="1" applyBorder="1" applyAlignment="1">
      <alignment horizontal="center" vertical="center"/>
    </xf>
    <xf numFmtId="0" fontId="35" fillId="0" borderId="78" xfId="0" applyFont="1" applyBorder="1" applyAlignment="1">
      <alignment horizontal="center"/>
    </xf>
    <xf numFmtId="0" fontId="34" fillId="0" borderId="8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7" fontId="34" fillId="0" borderId="82" xfId="0" applyNumberFormat="1" applyFont="1" applyFill="1" applyBorder="1" applyAlignment="1">
      <alignment horizontal="center" vertical="center"/>
    </xf>
    <xf numFmtId="17" fontId="34" fillId="0" borderId="67" xfId="0" applyNumberFormat="1" applyFont="1" applyFill="1" applyBorder="1" applyAlignment="1">
      <alignment horizontal="center" vertical="center"/>
    </xf>
    <xf numFmtId="17" fontId="34" fillId="0" borderId="83" xfId="0" applyNumberFormat="1" applyFont="1" applyFill="1" applyBorder="1" applyAlignment="1">
      <alignment horizontal="center" vertical="center"/>
    </xf>
    <xf numFmtId="17" fontId="34" fillId="0" borderId="84" xfId="0" applyNumberFormat="1" applyFont="1" applyFill="1" applyBorder="1" applyAlignment="1">
      <alignment horizontal="center" vertical="center"/>
    </xf>
    <xf numFmtId="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4" fontId="35" fillId="0" borderId="85" xfId="0" applyNumberFormat="1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" fontId="37" fillId="0" borderId="48" xfId="0" applyNumberFormat="1" applyFont="1" applyFill="1" applyBorder="1" applyAlignment="1">
      <alignment horizontal="center" vertical="center" wrapText="1"/>
    </xf>
    <xf numFmtId="4" fontId="37" fillId="0" borderId="52" xfId="0" applyNumberFormat="1" applyFont="1" applyFill="1" applyBorder="1" applyAlignment="1">
      <alignment horizontal="center" vertical="center" wrapText="1"/>
    </xf>
    <xf numFmtId="4" fontId="37" fillId="0" borderId="51" xfId="0" applyNumberFormat="1" applyFont="1" applyFill="1" applyBorder="1" applyAlignment="1">
      <alignment horizontal="center" vertical="center" wrapText="1"/>
    </xf>
    <xf numFmtId="0" fontId="41" fillId="0" borderId="87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view="pageBreakPreview" zoomScale="80" zoomScaleNormal="80" zoomScaleSheetLayoutView="80" workbookViewId="0" topLeftCell="A1">
      <selection activeCell="B13" sqref="B13"/>
    </sheetView>
  </sheetViews>
  <sheetFormatPr defaultColWidth="9.140625" defaultRowHeight="12.75"/>
  <cols>
    <col min="1" max="1" width="6.7109375" style="8" customWidth="1"/>
    <col min="2" max="2" width="57.00390625" style="8" customWidth="1"/>
    <col min="3" max="3" width="20.7109375" style="8" customWidth="1"/>
    <col min="4" max="4" width="12.421875" style="8" customWidth="1"/>
    <col min="5" max="5" width="20.8515625" style="8" customWidth="1"/>
    <col min="6" max="6" width="13.00390625" style="8" customWidth="1"/>
    <col min="7" max="7" width="23.8515625" style="8" bestFit="1" customWidth="1"/>
    <col min="8" max="8" width="22.140625" style="8" customWidth="1"/>
    <col min="9" max="9" width="23.57421875" style="8" customWidth="1"/>
    <col min="10" max="10" width="12.7109375" style="8" customWidth="1"/>
    <col min="11" max="11" width="9.140625" style="9" customWidth="1"/>
    <col min="12" max="12" width="15.57421875" style="9" bestFit="1" customWidth="1"/>
    <col min="13" max="13" width="9.140625" style="9" customWidth="1"/>
    <col min="14" max="16384" width="9.140625" style="8" customWidth="1"/>
  </cols>
  <sheetData>
    <row r="1" spans="1:9" ht="45.75" customHeight="1">
      <c r="A1" s="167" t="s">
        <v>21</v>
      </c>
      <c r="B1" s="168"/>
      <c r="C1" s="168"/>
      <c r="D1" s="168"/>
      <c r="E1" s="168"/>
      <c r="F1" s="168"/>
      <c r="G1" s="168"/>
      <c r="H1" s="168"/>
      <c r="I1" s="169"/>
    </row>
    <row r="2" spans="1:10" ht="37.5" customHeight="1">
      <c r="A2" s="170" t="s">
        <v>137</v>
      </c>
      <c r="B2" s="170"/>
      <c r="C2" s="170" t="s">
        <v>269</v>
      </c>
      <c r="D2" s="170"/>
      <c r="E2" s="170"/>
      <c r="F2" s="170"/>
      <c r="G2" s="170"/>
      <c r="H2" s="170"/>
      <c r="I2" s="170"/>
      <c r="J2" s="9"/>
    </row>
    <row r="3" spans="1:10" ht="18" customHeight="1">
      <c r="A3" s="170" t="s">
        <v>22</v>
      </c>
      <c r="B3" s="170"/>
      <c r="C3" s="171" t="s">
        <v>304</v>
      </c>
      <c r="D3" s="171"/>
      <c r="E3" s="171"/>
      <c r="F3" s="171"/>
      <c r="G3" s="171"/>
      <c r="H3" s="171"/>
      <c r="I3" s="171"/>
      <c r="J3" s="9"/>
    </row>
    <row r="4" spans="1:10" ht="21" customHeight="1">
      <c r="A4" s="175" t="s">
        <v>138</v>
      </c>
      <c r="B4" s="175"/>
      <c r="C4" s="172" t="s">
        <v>232</v>
      </c>
      <c r="D4" s="172"/>
      <c r="E4" s="172"/>
      <c r="F4" s="172"/>
      <c r="G4" s="172"/>
      <c r="H4" s="172"/>
      <c r="I4" s="172"/>
      <c r="J4" s="9"/>
    </row>
    <row r="5" spans="1:10" ht="12" customHeight="1" thickBot="1">
      <c r="A5" s="32"/>
      <c r="B5" s="32"/>
      <c r="C5" s="33"/>
      <c r="D5" s="33"/>
      <c r="E5" s="33"/>
      <c r="F5" s="33"/>
      <c r="G5" s="33"/>
      <c r="H5" s="33"/>
      <c r="I5" s="33"/>
      <c r="J5" s="9"/>
    </row>
    <row r="6" spans="1:13" s="10" customFormat="1" ht="15.75" customHeight="1">
      <c r="A6" s="176" t="s">
        <v>5</v>
      </c>
      <c r="B6" s="163" t="s">
        <v>3</v>
      </c>
      <c r="C6" s="165" t="s">
        <v>0</v>
      </c>
      <c r="D6" s="163" t="s">
        <v>4</v>
      </c>
      <c r="E6" s="34" t="s">
        <v>1</v>
      </c>
      <c r="F6" s="35"/>
      <c r="G6" s="36" t="s">
        <v>2</v>
      </c>
      <c r="H6" s="173" t="s">
        <v>11</v>
      </c>
      <c r="I6" s="179" t="s">
        <v>22</v>
      </c>
      <c r="J6" s="29"/>
      <c r="K6" s="23"/>
      <c r="L6" s="23"/>
      <c r="M6" s="23"/>
    </row>
    <row r="7" spans="1:13" s="10" customFormat="1" ht="21" customHeight="1" thickBot="1">
      <c r="A7" s="177"/>
      <c r="B7" s="164"/>
      <c r="C7" s="166"/>
      <c r="D7" s="164"/>
      <c r="E7" s="37" t="s">
        <v>18</v>
      </c>
      <c r="F7" s="38" t="s">
        <v>19</v>
      </c>
      <c r="G7" s="38" t="s">
        <v>19</v>
      </c>
      <c r="H7" s="174"/>
      <c r="I7" s="180"/>
      <c r="J7" s="11"/>
      <c r="K7" s="23"/>
      <c r="L7" s="23"/>
      <c r="M7" s="23"/>
    </row>
    <row r="8" spans="1:13" s="10" customFormat="1" ht="15.75" thickBot="1">
      <c r="A8" s="39">
        <v>1</v>
      </c>
      <c r="B8" s="40" t="s">
        <v>53</v>
      </c>
      <c r="C8" s="41"/>
      <c r="D8" s="42"/>
      <c r="E8" s="156" t="s">
        <v>24</v>
      </c>
      <c r="F8" s="157"/>
      <c r="G8" s="158"/>
      <c r="H8" s="43">
        <f>SUM(G9:G9)</f>
        <v>0</v>
      </c>
      <c r="I8" s="44"/>
      <c r="J8" s="11"/>
      <c r="K8" s="23"/>
      <c r="L8" s="23"/>
      <c r="M8" s="23"/>
    </row>
    <row r="9" spans="1:13" s="10" customFormat="1" ht="28.5" customHeight="1" thickBot="1">
      <c r="A9" s="45" t="s">
        <v>44</v>
      </c>
      <c r="B9" s="46" t="s">
        <v>136</v>
      </c>
      <c r="C9" s="47" t="s">
        <v>9</v>
      </c>
      <c r="D9" s="48">
        <v>6</v>
      </c>
      <c r="E9" s="48">
        <f>L9*M9</f>
        <v>0</v>
      </c>
      <c r="F9" s="48">
        <f>ROUND(E9*K9,2)</f>
        <v>0</v>
      </c>
      <c r="G9" s="49">
        <f>ROUND(D9*F9,2)</f>
        <v>0</v>
      </c>
      <c r="H9" s="50" t="s">
        <v>140</v>
      </c>
      <c r="I9" s="51" t="s">
        <v>139</v>
      </c>
      <c r="J9" s="11"/>
      <c r="K9" s="23"/>
      <c r="L9" s="30"/>
      <c r="M9" s="25"/>
    </row>
    <row r="10" spans="1:11" ht="15.75" thickBot="1">
      <c r="A10" s="39">
        <v>2</v>
      </c>
      <c r="B10" s="40" t="s">
        <v>257</v>
      </c>
      <c r="C10" s="41"/>
      <c r="D10" s="42"/>
      <c r="E10" s="156" t="s">
        <v>24</v>
      </c>
      <c r="F10" s="157"/>
      <c r="G10" s="158"/>
      <c r="H10" s="43">
        <f>SUM(G11:G17)</f>
        <v>0</v>
      </c>
      <c r="I10" s="44"/>
      <c r="J10" s="12"/>
      <c r="K10" s="23"/>
    </row>
    <row r="11" spans="1:13" ht="19.5" customHeight="1">
      <c r="A11" s="52" t="s">
        <v>6</v>
      </c>
      <c r="B11" s="53" t="s">
        <v>142</v>
      </c>
      <c r="C11" s="47" t="s">
        <v>16</v>
      </c>
      <c r="D11" s="48">
        <v>6.9</v>
      </c>
      <c r="E11" s="48">
        <f aca="true" t="shared" si="0" ref="E11:E17">L11*M11</f>
        <v>0</v>
      </c>
      <c r="F11" s="48">
        <f aca="true" t="shared" si="1" ref="F11:F17">ROUND(E11*K11,2)</f>
        <v>0</v>
      </c>
      <c r="G11" s="49">
        <f aca="true" t="shared" si="2" ref="G11:G17">ROUND(D11*F11,2)</f>
        <v>0</v>
      </c>
      <c r="H11" s="54" t="s">
        <v>141</v>
      </c>
      <c r="I11" s="51" t="s">
        <v>139</v>
      </c>
      <c r="J11" s="12"/>
      <c r="K11" s="23"/>
      <c r="L11" s="30"/>
      <c r="M11" s="26"/>
    </row>
    <row r="12" spans="1:13" ht="15">
      <c r="A12" s="55" t="s">
        <v>46</v>
      </c>
      <c r="B12" s="56" t="s">
        <v>266</v>
      </c>
      <c r="C12" s="57" t="s">
        <v>54</v>
      </c>
      <c r="D12" s="58">
        <v>195</v>
      </c>
      <c r="E12" s="48">
        <f t="shared" si="0"/>
        <v>0</v>
      </c>
      <c r="F12" s="48">
        <f t="shared" si="1"/>
        <v>0</v>
      </c>
      <c r="G12" s="49">
        <f t="shared" si="2"/>
        <v>0</v>
      </c>
      <c r="H12" s="59" t="s">
        <v>267</v>
      </c>
      <c r="I12" s="51" t="s">
        <v>139</v>
      </c>
      <c r="J12" s="12"/>
      <c r="K12" s="23"/>
      <c r="L12" s="30"/>
      <c r="M12" s="26"/>
    </row>
    <row r="13" spans="1:13" ht="15">
      <c r="A13" s="55" t="s">
        <v>20</v>
      </c>
      <c r="B13" s="60" t="s">
        <v>242</v>
      </c>
      <c r="C13" s="57" t="s">
        <v>35</v>
      </c>
      <c r="D13" s="61">
        <v>1311.47</v>
      </c>
      <c r="E13" s="48">
        <f t="shared" si="0"/>
        <v>0</v>
      </c>
      <c r="F13" s="48">
        <f t="shared" si="1"/>
        <v>0</v>
      </c>
      <c r="G13" s="49">
        <f t="shared" si="2"/>
        <v>0</v>
      </c>
      <c r="H13" s="62" t="s">
        <v>143</v>
      </c>
      <c r="I13" s="51" t="s">
        <v>139</v>
      </c>
      <c r="J13" s="12"/>
      <c r="K13" s="23"/>
      <c r="L13" s="30"/>
      <c r="M13" s="26"/>
    </row>
    <row r="14" spans="1:13" ht="15">
      <c r="A14" s="63" t="s">
        <v>32</v>
      </c>
      <c r="B14" s="60" t="s">
        <v>243</v>
      </c>
      <c r="C14" s="57" t="s">
        <v>35</v>
      </c>
      <c r="D14" s="61">
        <v>289.65</v>
      </c>
      <c r="E14" s="48">
        <f t="shared" si="0"/>
        <v>0</v>
      </c>
      <c r="F14" s="48">
        <f t="shared" si="1"/>
        <v>0</v>
      </c>
      <c r="G14" s="49">
        <f t="shared" si="2"/>
        <v>0</v>
      </c>
      <c r="H14" s="62" t="s">
        <v>143</v>
      </c>
      <c r="I14" s="51" t="s">
        <v>139</v>
      </c>
      <c r="J14" s="12"/>
      <c r="K14" s="23"/>
      <c r="L14" s="30"/>
      <c r="M14" s="26"/>
    </row>
    <row r="15" spans="1:13" ht="15">
      <c r="A15" s="55" t="s">
        <v>258</v>
      </c>
      <c r="B15" s="64" t="s">
        <v>145</v>
      </c>
      <c r="C15" s="47" t="s">
        <v>16</v>
      </c>
      <c r="D15" s="61">
        <v>18.5</v>
      </c>
      <c r="E15" s="48">
        <f t="shared" si="0"/>
        <v>0</v>
      </c>
      <c r="F15" s="48">
        <f t="shared" si="1"/>
        <v>0</v>
      </c>
      <c r="G15" s="49">
        <f t="shared" si="2"/>
        <v>0</v>
      </c>
      <c r="H15" s="65" t="s">
        <v>144</v>
      </c>
      <c r="I15" s="51" t="s">
        <v>139</v>
      </c>
      <c r="J15" s="12"/>
      <c r="K15" s="23"/>
      <c r="L15" s="30"/>
      <c r="M15" s="26"/>
    </row>
    <row r="16" spans="1:13" ht="27.75" customHeight="1">
      <c r="A16" s="55" t="s">
        <v>42</v>
      </c>
      <c r="B16" s="60" t="s">
        <v>146</v>
      </c>
      <c r="C16" s="47" t="s">
        <v>9</v>
      </c>
      <c r="D16" s="61">
        <v>150.98</v>
      </c>
      <c r="E16" s="48">
        <f t="shared" si="0"/>
        <v>0</v>
      </c>
      <c r="F16" s="48">
        <f t="shared" si="1"/>
        <v>0</v>
      </c>
      <c r="G16" s="49">
        <f t="shared" si="2"/>
        <v>0</v>
      </c>
      <c r="H16" s="65" t="s">
        <v>134</v>
      </c>
      <c r="I16" s="51" t="s">
        <v>139</v>
      </c>
      <c r="J16" s="12"/>
      <c r="K16" s="23"/>
      <c r="L16" s="30"/>
      <c r="M16" s="26"/>
    </row>
    <row r="17" spans="1:13" ht="39" thickBot="1">
      <c r="A17" s="55" t="s">
        <v>259</v>
      </c>
      <c r="B17" s="60" t="s">
        <v>147</v>
      </c>
      <c r="C17" s="47" t="s">
        <v>54</v>
      </c>
      <c r="D17" s="61">
        <v>100</v>
      </c>
      <c r="E17" s="48">
        <f t="shared" si="0"/>
        <v>0</v>
      </c>
      <c r="F17" s="48">
        <f t="shared" si="1"/>
        <v>0</v>
      </c>
      <c r="G17" s="49">
        <f t="shared" si="2"/>
        <v>0</v>
      </c>
      <c r="H17" s="65" t="s">
        <v>148</v>
      </c>
      <c r="I17" s="51" t="s">
        <v>139</v>
      </c>
      <c r="J17" s="12"/>
      <c r="K17" s="23"/>
      <c r="L17" s="30"/>
      <c r="M17" s="26"/>
    </row>
    <row r="18" spans="1:11" ht="15.75" thickBot="1">
      <c r="A18" s="39">
        <v>3</v>
      </c>
      <c r="B18" s="66" t="s">
        <v>55</v>
      </c>
      <c r="C18" s="67"/>
      <c r="D18" s="68"/>
      <c r="E18" s="156" t="s">
        <v>24</v>
      </c>
      <c r="F18" s="157"/>
      <c r="G18" s="158"/>
      <c r="H18" s="43">
        <f>SUM(G19:G23)</f>
        <v>0</v>
      </c>
      <c r="I18" s="69"/>
      <c r="J18" s="12"/>
      <c r="K18" s="23"/>
    </row>
    <row r="19" spans="1:13" ht="15">
      <c r="A19" s="52" t="s">
        <v>7</v>
      </c>
      <c r="B19" s="53" t="s">
        <v>150</v>
      </c>
      <c r="C19" s="47" t="s">
        <v>9</v>
      </c>
      <c r="D19" s="70">
        <v>305.66</v>
      </c>
      <c r="E19" s="48">
        <f>L19*M19</f>
        <v>0</v>
      </c>
      <c r="F19" s="48">
        <f>ROUND(E19*K19,2)</f>
        <v>0</v>
      </c>
      <c r="G19" s="49">
        <f>ROUND(D19*F19,2)</f>
        <v>0</v>
      </c>
      <c r="H19" s="71" t="s">
        <v>149</v>
      </c>
      <c r="I19" s="51" t="s">
        <v>139</v>
      </c>
      <c r="J19" s="12"/>
      <c r="K19" s="23"/>
      <c r="L19" s="30"/>
      <c r="M19" s="26"/>
    </row>
    <row r="20" spans="1:13" ht="15">
      <c r="A20" s="55" t="s">
        <v>8</v>
      </c>
      <c r="B20" s="72" t="s">
        <v>256</v>
      </c>
      <c r="C20" s="47" t="s">
        <v>9</v>
      </c>
      <c r="D20" s="58">
        <v>259.58</v>
      </c>
      <c r="E20" s="48">
        <f>L20*M20</f>
        <v>0</v>
      </c>
      <c r="F20" s="48">
        <f>ROUND(E20*K20,2)</f>
        <v>0</v>
      </c>
      <c r="G20" s="49">
        <f>ROUND(D20*F20,2)</f>
        <v>0</v>
      </c>
      <c r="H20" s="73" t="s">
        <v>255</v>
      </c>
      <c r="I20" s="51" t="s">
        <v>139</v>
      </c>
      <c r="J20" s="12"/>
      <c r="K20" s="23"/>
      <c r="L20" s="30"/>
      <c r="M20" s="26"/>
    </row>
    <row r="21" spans="1:13" ht="12.75" customHeight="1">
      <c r="A21" s="55" t="s">
        <v>33</v>
      </c>
      <c r="B21" s="74" t="s">
        <v>151</v>
      </c>
      <c r="C21" s="47" t="s">
        <v>9</v>
      </c>
      <c r="D21" s="58">
        <v>1039.58</v>
      </c>
      <c r="E21" s="48">
        <f>L21*M21</f>
        <v>0</v>
      </c>
      <c r="F21" s="48">
        <f>ROUND(E21*K21,2)</f>
        <v>0</v>
      </c>
      <c r="G21" s="49">
        <f>ROUND(D21*F21,2)</f>
        <v>0</v>
      </c>
      <c r="H21" s="73" t="s">
        <v>152</v>
      </c>
      <c r="I21" s="51" t="s">
        <v>139</v>
      </c>
      <c r="J21" s="12"/>
      <c r="K21" s="23"/>
      <c r="L21" s="30"/>
      <c r="M21" s="26"/>
    </row>
    <row r="22" spans="1:13" ht="12.75" customHeight="1">
      <c r="A22" s="75" t="s">
        <v>34</v>
      </c>
      <c r="B22" s="60" t="s">
        <v>153</v>
      </c>
      <c r="C22" s="47" t="s">
        <v>9</v>
      </c>
      <c r="D22" s="58">
        <v>1039.58</v>
      </c>
      <c r="E22" s="48">
        <f>L22*M22</f>
        <v>0</v>
      </c>
      <c r="F22" s="48">
        <f>ROUND(E22*K22,2)</f>
        <v>0</v>
      </c>
      <c r="G22" s="49">
        <f>ROUND(D22*F22,2)</f>
        <v>0</v>
      </c>
      <c r="H22" s="73" t="s">
        <v>135</v>
      </c>
      <c r="I22" s="51" t="s">
        <v>139</v>
      </c>
      <c r="J22" s="12"/>
      <c r="K22" s="23"/>
      <c r="L22" s="30"/>
      <c r="M22" s="26"/>
    </row>
    <row r="23" spans="1:13" ht="25.5" customHeight="1" thickBot="1">
      <c r="A23" s="75" t="s">
        <v>265</v>
      </c>
      <c r="B23" s="60" t="s">
        <v>244</v>
      </c>
      <c r="C23" s="47" t="s">
        <v>9</v>
      </c>
      <c r="D23" s="58">
        <v>55.2</v>
      </c>
      <c r="E23" s="48">
        <f>L23*M23</f>
        <v>0</v>
      </c>
      <c r="F23" s="48">
        <f>ROUND(E23*K23,2)</f>
        <v>0</v>
      </c>
      <c r="G23" s="49">
        <f>ROUND(D23*F23,2)</f>
        <v>0</v>
      </c>
      <c r="H23" s="73" t="s">
        <v>154</v>
      </c>
      <c r="I23" s="51" t="s">
        <v>139</v>
      </c>
      <c r="J23" s="12"/>
      <c r="K23" s="23"/>
      <c r="L23" s="30"/>
      <c r="M23" s="26"/>
    </row>
    <row r="24" spans="1:11" ht="15.75" thickBot="1">
      <c r="A24" s="39">
        <v>4</v>
      </c>
      <c r="B24" s="66" t="s">
        <v>78</v>
      </c>
      <c r="C24" s="67"/>
      <c r="D24" s="68"/>
      <c r="E24" s="156" t="s">
        <v>24</v>
      </c>
      <c r="F24" s="157"/>
      <c r="G24" s="158"/>
      <c r="H24" s="43">
        <f>SUM(G25:G29)</f>
        <v>0</v>
      </c>
      <c r="I24" s="69"/>
      <c r="J24" s="12"/>
      <c r="K24" s="23"/>
    </row>
    <row r="25" spans="1:13" ht="57" customHeight="1">
      <c r="A25" s="52" t="s">
        <v>36</v>
      </c>
      <c r="B25" s="53" t="s">
        <v>79</v>
      </c>
      <c r="C25" s="47" t="s">
        <v>9</v>
      </c>
      <c r="D25" s="70">
        <v>363.82</v>
      </c>
      <c r="E25" s="48">
        <f>L25*M25</f>
        <v>0</v>
      </c>
      <c r="F25" s="48">
        <f>ROUND(E25*K25,2)</f>
        <v>0</v>
      </c>
      <c r="G25" s="49">
        <f>ROUND(D25*F25,2)</f>
        <v>0</v>
      </c>
      <c r="H25" s="71">
        <v>92580</v>
      </c>
      <c r="I25" s="51" t="s">
        <v>12</v>
      </c>
      <c r="J25" s="12"/>
      <c r="K25" s="23"/>
      <c r="L25" s="30"/>
      <c r="M25" s="26"/>
    </row>
    <row r="26" spans="1:13" ht="38.25">
      <c r="A26" s="52" t="s">
        <v>37</v>
      </c>
      <c r="B26" s="53" t="s">
        <v>245</v>
      </c>
      <c r="C26" s="47" t="s">
        <v>80</v>
      </c>
      <c r="D26" s="70">
        <v>5</v>
      </c>
      <c r="E26" s="48">
        <f>L26*M26</f>
        <v>0</v>
      </c>
      <c r="F26" s="48">
        <f>ROUND(E26*K26,2)</f>
        <v>0</v>
      </c>
      <c r="G26" s="49">
        <f>ROUND(D26*F26,2)</f>
        <v>0</v>
      </c>
      <c r="H26" s="71">
        <v>92614</v>
      </c>
      <c r="I26" s="51" t="s">
        <v>12</v>
      </c>
      <c r="J26" s="12"/>
      <c r="K26" s="23"/>
      <c r="L26" s="30"/>
      <c r="M26" s="26"/>
    </row>
    <row r="27" spans="1:13" ht="38.25">
      <c r="A27" s="52" t="s">
        <v>38</v>
      </c>
      <c r="B27" s="53" t="s">
        <v>270</v>
      </c>
      <c r="C27" s="47" t="s">
        <v>35</v>
      </c>
      <c r="D27" s="70">
        <v>2603.05</v>
      </c>
      <c r="E27" s="48">
        <f>L27*M27</f>
        <v>0</v>
      </c>
      <c r="F27" s="48">
        <f>ROUND(E27*K27,2)</f>
        <v>0</v>
      </c>
      <c r="G27" s="49">
        <f>ROUND(D27*F27,2)</f>
        <v>0</v>
      </c>
      <c r="H27" s="71">
        <v>100766</v>
      </c>
      <c r="I27" s="51" t="s">
        <v>12</v>
      </c>
      <c r="J27" s="12"/>
      <c r="K27" s="23"/>
      <c r="L27" s="30"/>
      <c r="M27" s="26"/>
    </row>
    <row r="28" spans="1:13" ht="15">
      <c r="A28" s="52" t="s">
        <v>47</v>
      </c>
      <c r="B28" s="53" t="s">
        <v>155</v>
      </c>
      <c r="C28" s="47" t="s">
        <v>9</v>
      </c>
      <c r="D28" s="70">
        <v>79</v>
      </c>
      <c r="E28" s="48">
        <f>L28*M28</f>
        <v>0</v>
      </c>
      <c r="F28" s="48">
        <f>ROUND(E28*K28,2)</f>
        <v>0</v>
      </c>
      <c r="G28" s="49">
        <f>ROUND(D28*F28,2)</f>
        <v>0</v>
      </c>
      <c r="H28" s="71" t="s">
        <v>156</v>
      </c>
      <c r="I28" s="51" t="s">
        <v>139</v>
      </c>
      <c r="J28" s="12"/>
      <c r="K28" s="23"/>
      <c r="L28" s="30"/>
      <c r="M28" s="26"/>
    </row>
    <row r="29" spans="1:13" ht="26.25" thickBot="1">
      <c r="A29" s="52" t="s">
        <v>271</v>
      </c>
      <c r="B29" s="53" t="s">
        <v>301</v>
      </c>
      <c r="C29" s="47" t="s">
        <v>9</v>
      </c>
      <c r="D29" s="70">
        <v>363.82</v>
      </c>
      <c r="E29" s="48">
        <f>L29*M29</f>
        <v>0</v>
      </c>
      <c r="F29" s="48">
        <f>ROUND(E29*K29,2)</f>
        <v>0</v>
      </c>
      <c r="G29" s="49">
        <f>ROUND(D29*F29,2)</f>
        <v>0</v>
      </c>
      <c r="H29" s="71" t="s">
        <v>157</v>
      </c>
      <c r="I29" s="51" t="s">
        <v>139</v>
      </c>
      <c r="J29" s="12"/>
      <c r="K29" s="23"/>
      <c r="L29" s="30"/>
      <c r="M29" s="26"/>
    </row>
    <row r="30" spans="1:11" ht="15.75" thickBot="1">
      <c r="A30" s="39">
        <v>5</v>
      </c>
      <c r="B30" s="76" t="s">
        <v>56</v>
      </c>
      <c r="C30" s="77"/>
      <c r="D30" s="68"/>
      <c r="E30" s="156" t="s">
        <v>24</v>
      </c>
      <c r="F30" s="157"/>
      <c r="G30" s="159"/>
      <c r="H30" s="43">
        <f>SUM(G31:G38)</f>
        <v>0</v>
      </c>
      <c r="I30" s="69"/>
      <c r="J30" s="12"/>
      <c r="K30" s="23"/>
    </row>
    <row r="31" spans="1:13" ht="15">
      <c r="A31" s="75" t="s">
        <v>39</v>
      </c>
      <c r="B31" s="78" t="s">
        <v>158</v>
      </c>
      <c r="C31" s="47" t="s">
        <v>9</v>
      </c>
      <c r="D31" s="79">
        <v>18.1</v>
      </c>
      <c r="E31" s="48">
        <f aca="true" t="shared" si="3" ref="E31:E38">L31*M31</f>
        <v>0</v>
      </c>
      <c r="F31" s="48">
        <f aca="true" t="shared" si="4" ref="F31:F38">ROUND(E31*K31,2)</f>
        <v>0</v>
      </c>
      <c r="G31" s="49">
        <f aca="true" t="shared" si="5" ref="G31:G38">ROUND(D31*F31,2)</f>
        <v>0</v>
      </c>
      <c r="H31" s="80" t="s">
        <v>246</v>
      </c>
      <c r="I31" s="51" t="s">
        <v>139</v>
      </c>
      <c r="J31" s="12"/>
      <c r="K31" s="23"/>
      <c r="L31" s="30"/>
      <c r="M31" s="26"/>
    </row>
    <row r="32" spans="1:13" ht="15">
      <c r="A32" s="75" t="s">
        <v>41</v>
      </c>
      <c r="B32" s="81" t="s">
        <v>247</v>
      </c>
      <c r="C32" s="47" t="s">
        <v>9</v>
      </c>
      <c r="D32" s="58">
        <v>6</v>
      </c>
      <c r="E32" s="48">
        <f t="shared" si="3"/>
        <v>0</v>
      </c>
      <c r="F32" s="48">
        <f t="shared" si="4"/>
        <v>0</v>
      </c>
      <c r="G32" s="49">
        <f t="shared" si="5"/>
        <v>0</v>
      </c>
      <c r="H32" s="82" t="s">
        <v>248</v>
      </c>
      <c r="I32" s="51" t="s">
        <v>139</v>
      </c>
      <c r="J32" s="12"/>
      <c r="K32" s="23"/>
      <c r="L32" s="30"/>
      <c r="M32" s="26"/>
    </row>
    <row r="33" spans="1:13" ht="15">
      <c r="A33" s="75" t="s">
        <v>260</v>
      </c>
      <c r="B33" s="74" t="s">
        <v>249</v>
      </c>
      <c r="C33" s="47" t="s">
        <v>9</v>
      </c>
      <c r="D33" s="58">
        <v>18.48</v>
      </c>
      <c r="E33" s="48">
        <f t="shared" si="3"/>
        <v>0</v>
      </c>
      <c r="F33" s="48">
        <f t="shared" si="4"/>
        <v>0</v>
      </c>
      <c r="G33" s="49">
        <f t="shared" si="5"/>
        <v>0</v>
      </c>
      <c r="H33" s="83" t="s">
        <v>250</v>
      </c>
      <c r="I33" s="51" t="s">
        <v>139</v>
      </c>
      <c r="J33" s="12"/>
      <c r="K33" s="23"/>
      <c r="L33" s="30"/>
      <c r="M33" s="26"/>
    </row>
    <row r="34" spans="1:13" ht="25.5">
      <c r="A34" s="75" t="s">
        <v>57</v>
      </c>
      <c r="B34" s="60" t="s">
        <v>252</v>
      </c>
      <c r="C34" s="47" t="s">
        <v>253</v>
      </c>
      <c r="D34" s="58">
        <v>11</v>
      </c>
      <c r="E34" s="48">
        <f t="shared" si="3"/>
        <v>0</v>
      </c>
      <c r="F34" s="48">
        <f t="shared" si="4"/>
        <v>0</v>
      </c>
      <c r="G34" s="49">
        <f t="shared" si="5"/>
        <v>0</v>
      </c>
      <c r="H34" s="83" t="s">
        <v>254</v>
      </c>
      <c r="I34" s="51" t="s">
        <v>139</v>
      </c>
      <c r="J34" s="12"/>
      <c r="K34" s="23"/>
      <c r="L34" s="30"/>
      <c r="M34" s="26"/>
    </row>
    <row r="35" spans="1:13" ht="15">
      <c r="A35" s="75" t="s">
        <v>58</v>
      </c>
      <c r="B35" s="60" t="s">
        <v>273</v>
      </c>
      <c r="C35" s="47" t="s">
        <v>54</v>
      </c>
      <c r="D35" s="58">
        <v>4</v>
      </c>
      <c r="E35" s="48">
        <f>L35*M35</f>
        <v>0</v>
      </c>
      <c r="F35" s="48">
        <f>ROUND(E35*K35,2)</f>
        <v>0</v>
      </c>
      <c r="G35" s="49">
        <f>ROUND(D35*F35,2)</f>
        <v>0</v>
      </c>
      <c r="H35" s="83" t="s">
        <v>274</v>
      </c>
      <c r="I35" s="51" t="s">
        <v>139</v>
      </c>
      <c r="J35" s="12"/>
      <c r="K35" s="23"/>
      <c r="L35" s="30"/>
      <c r="M35" s="26"/>
    </row>
    <row r="36" spans="1:13" ht="25.5">
      <c r="A36" s="75" t="s">
        <v>261</v>
      </c>
      <c r="B36" s="60" t="s">
        <v>272</v>
      </c>
      <c r="C36" s="57" t="s">
        <v>9</v>
      </c>
      <c r="D36" s="61">
        <v>2.88</v>
      </c>
      <c r="E36" s="48">
        <f t="shared" si="3"/>
        <v>0</v>
      </c>
      <c r="F36" s="48">
        <f t="shared" si="4"/>
        <v>0</v>
      </c>
      <c r="G36" s="49">
        <f t="shared" si="5"/>
        <v>0</v>
      </c>
      <c r="H36" s="62">
        <v>102180</v>
      </c>
      <c r="I36" s="51" t="s">
        <v>12</v>
      </c>
      <c r="J36" s="12"/>
      <c r="K36" s="23"/>
      <c r="L36" s="30"/>
      <c r="M36" s="26"/>
    </row>
    <row r="37" spans="1:13" ht="38.25">
      <c r="A37" s="75" t="s">
        <v>262</v>
      </c>
      <c r="B37" s="60" t="s">
        <v>251</v>
      </c>
      <c r="C37" s="57" t="s">
        <v>10</v>
      </c>
      <c r="D37" s="61">
        <v>2</v>
      </c>
      <c r="E37" s="48">
        <f t="shared" si="3"/>
        <v>0</v>
      </c>
      <c r="F37" s="48">
        <f t="shared" si="4"/>
        <v>0</v>
      </c>
      <c r="G37" s="49">
        <f t="shared" si="5"/>
        <v>0</v>
      </c>
      <c r="H37" s="62">
        <v>102189</v>
      </c>
      <c r="I37" s="51" t="s">
        <v>12</v>
      </c>
      <c r="J37" s="12"/>
      <c r="K37" s="23"/>
      <c r="L37" s="30"/>
      <c r="M37" s="26"/>
    </row>
    <row r="38" spans="1:13" ht="15.75" thickBot="1">
      <c r="A38" s="75" t="s">
        <v>290</v>
      </c>
      <c r="B38" s="60" t="s">
        <v>159</v>
      </c>
      <c r="C38" s="57" t="s">
        <v>9</v>
      </c>
      <c r="D38" s="61">
        <v>24.1</v>
      </c>
      <c r="E38" s="48">
        <f t="shared" si="3"/>
        <v>0</v>
      </c>
      <c r="F38" s="48">
        <f t="shared" si="4"/>
        <v>0</v>
      </c>
      <c r="G38" s="49">
        <f t="shared" si="5"/>
        <v>0</v>
      </c>
      <c r="H38" s="62" t="s">
        <v>160</v>
      </c>
      <c r="I38" s="51" t="s">
        <v>139</v>
      </c>
      <c r="J38" s="12"/>
      <c r="K38" s="23"/>
      <c r="L38" s="30"/>
      <c r="M38" s="26"/>
    </row>
    <row r="39" spans="1:16" ht="15.75" thickBot="1">
      <c r="A39" s="39">
        <v>6</v>
      </c>
      <c r="B39" s="76" t="s">
        <v>17</v>
      </c>
      <c r="C39" s="41"/>
      <c r="D39" s="84"/>
      <c r="E39" s="156" t="s">
        <v>24</v>
      </c>
      <c r="F39" s="157"/>
      <c r="G39" s="159"/>
      <c r="H39" s="43">
        <f>SUM(G40:G69)</f>
        <v>0</v>
      </c>
      <c r="I39" s="69"/>
      <c r="J39" s="12"/>
      <c r="K39" s="23"/>
      <c r="N39" s="14"/>
      <c r="O39" s="14"/>
      <c r="P39" s="14"/>
    </row>
    <row r="40" spans="1:16" ht="26.25" customHeight="1">
      <c r="A40" s="52" t="s">
        <v>62</v>
      </c>
      <c r="B40" s="53" t="s">
        <v>310</v>
      </c>
      <c r="C40" s="85" t="s">
        <v>10</v>
      </c>
      <c r="D40" s="70">
        <v>2</v>
      </c>
      <c r="E40" s="48">
        <f aca="true" t="shared" si="6" ref="E40:E69">L40*M40</f>
        <v>0</v>
      </c>
      <c r="F40" s="48">
        <f aca="true" t="shared" si="7" ref="F40:F69">ROUND(E40*K40,2)</f>
        <v>0</v>
      </c>
      <c r="G40" s="49">
        <f aca="true" t="shared" si="8" ref="G40:G69">ROUND(D40*F40,2)</f>
        <v>0</v>
      </c>
      <c r="H40" s="86" t="s">
        <v>311</v>
      </c>
      <c r="I40" s="51" t="s">
        <v>139</v>
      </c>
      <c r="J40" s="12"/>
      <c r="K40" s="23"/>
      <c r="L40" s="30"/>
      <c r="M40" s="26"/>
      <c r="N40" s="14"/>
      <c r="O40" s="14"/>
      <c r="P40" s="14"/>
    </row>
    <row r="41" spans="1:16" ht="19.5" customHeight="1">
      <c r="A41" s="52" t="s">
        <v>63</v>
      </c>
      <c r="B41" s="53" t="s">
        <v>307</v>
      </c>
      <c r="C41" s="85" t="s">
        <v>10</v>
      </c>
      <c r="D41" s="70">
        <v>2</v>
      </c>
      <c r="E41" s="48">
        <f>L41*M41</f>
        <v>0</v>
      </c>
      <c r="F41" s="48">
        <f>ROUND(E41*K41,2)</f>
        <v>0</v>
      </c>
      <c r="G41" s="49">
        <f>ROUND(D41*F41,2)</f>
        <v>0</v>
      </c>
      <c r="H41" s="86">
        <v>100849</v>
      </c>
      <c r="I41" s="51" t="s">
        <v>12</v>
      </c>
      <c r="J41" s="12"/>
      <c r="K41" s="23"/>
      <c r="L41" s="30"/>
      <c r="M41" s="26"/>
      <c r="N41" s="14"/>
      <c r="O41" s="14"/>
      <c r="P41" s="14"/>
    </row>
    <row r="42" spans="1:16" ht="25.5">
      <c r="A42" s="55" t="s">
        <v>263</v>
      </c>
      <c r="B42" s="87" t="s">
        <v>162</v>
      </c>
      <c r="C42" s="57" t="s">
        <v>9</v>
      </c>
      <c r="D42" s="58">
        <v>3.52</v>
      </c>
      <c r="E42" s="48">
        <f t="shared" si="6"/>
        <v>0</v>
      </c>
      <c r="F42" s="48">
        <f t="shared" si="7"/>
        <v>0</v>
      </c>
      <c r="G42" s="49">
        <f t="shared" si="8"/>
        <v>0</v>
      </c>
      <c r="H42" s="59" t="s">
        <v>161</v>
      </c>
      <c r="I42" s="51" t="s">
        <v>139</v>
      </c>
      <c r="J42" s="12"/>
      <c r="K42" s="23"/>
      <c r="L42" s="30"/>
      <c r="M42" s="26"/>
      <c r="N42" s="14"/>
      <c r="O42" s="14"/>
      <c r="P42" s="14"/>
    </row>
    <row r="43" spans="1:16" ht="15">
      <c r="A43" s="55" t="s">
        <v>64</v>
      </c>
      <c r="B43" s="60" t="s">
        <v>305</v>
      </c>
      <c r="C43" s="85" t="s">
        <v>10</v>
      </c>
      <c r="D43" s="58">
        <v>1</v>
      </c>
      <c r="E43" s="48">
        <f t="shared" si="6"/>
        <v>0</v>
      </c>
      <c r="F43" s="48">
        <f t="shared" si="7"/>
        <v>0</v>
      </c>
      <c r="G43" s="49">
        <f t="shared" si="8"/>
        <v>0</v>
      </c>
      <c r="H43" s="65" t="s">
        <v>306</v>
      </c>
      <c r="I43" s="51" t="s">
        <v>139</v>
      </c>
      <c r="J43" s="12"/>
      <c r="K43" s="23"/>
      <c r="L43" s="30"/>
      <c r="M43" s="26"/>
      <c r="N43" s="14"/>
      <c r="O43" s="14"/>
      <c r="P43" s="14"/>
    </row>
    <row r="44" spans="1:16" ht="15">
      <c r="A44" s="55" t="s">
        <v>65</v>
      </c>
      <c r="B44" s="60" t="s">
        <v>164</v>
      </c>
      <c r="C44" s="85" t="s">
        <v>10</v>
      </c>
      <c r="D44" s="58">
        <v>1</v>
      </c>
      <c r="E44" s="48">
        <f>L44*M44</f>
        <v>0</v>
      </c>
      <c r="F44" s="48">
        <f t="shared" si="7"/>
        <v>0</v>
      </c>
      <c r="G44" s="49">
        <f t="shared" si="8"/>
        <v>0</v>
      </c>
      <c r="H44" s="65" t="s">
        <v>163</v>
      </c>
      <c r="I44" s="51" t="s">
        <v>139</v>
      </c>
      <c r="J44" s="12"/>
      <c r="K44" s="23"/>
      <c r="L44" s="30"/>
      <c r="M44" s="26"/>
      <c r="N44" s="14"/>
      <c r="O44" s="14"/>
      <c r="P44" s="14"/>
    </row>
    <row r="45" spans="1:16" ht="15">
      <c r="A45" s="55" t="s">
        <v>66</v>
      </c>
      <c r="B45" s="60" t="s">
        <v>165</v>
      </c>
      <c r="C45" s="85" t="s">
        <v>10</v>
      </c>
      <c r="D45" s="61">
        <v>4</v>
      </c>
      <c r="E45" s="48">
        <f t="shared" si="6"/>
        <v>0</v>
      </c>
      <c r="F45" s="48">
        <f t="shared" si="7"/>
        <v>0</v>
      </c>
      <c r="G45" s="49">
        <f t="shared" si="8"/>
        <v>0</v>
      </c>
      <c r="H45" s="65" t="s">
        <v>166</v>
      </c>
      <c r="I45" s="51" t="s">
        <v>139</v>
      </c>
      <c r="J45" s="12"/>
      <c r="K45" s="23"/>
      <c r="L45" s="30"/>
      <c r="M45" s="26"/>
      <c r="N45" s="14"/>
      <c r="O45" s="14"/>
      <c r="P45" s="14"/>
    </row>
    <row r="46" spans="1:16" ht="38.25">
      <c r="A46" s="55" t="s">
        <v>67</v>
      </c>
      <c r="B46" s="60" t="s">
        <v>167</v>
      </c>
      <c r="C46" s="85" t="s">
        <v>10</v>
      </c>
      <c r="D46" s="61">
        <v>4</v>
      </c>
      <c r="E46" s="48">
        <f t="shared" si="6"/>
        <v>0</v>
      </c>
      <c r="F46" s="48">
        <f t="shared" si="7"/>
        <v>0</v>
      </c>
      <c r="G46" s="49">
        <f t="shared" si="8"/>
        <v>0</v>
      </c>
      <c r="H46" s="65" t="s">
        <v>168</v>
      </c>
      <c r="I46" s="51" t="s">
        <v>139</v>
      </c>
      <c r="J46" s="12"/>
      <c r="K46" s="23"/>
      <c r="L46" s="30"/>
      <c r="M46" s="26"/>
      <c r="N46" s="14"/>
      <c r="O46" s="14"/>
      <c r="P46" s="14"/>
    </row>
    <row r="47" spans="1:16" ht="15">
      <c r="A47" s="55" t="s">
        <v>68</v>
      </c>
      <c r="B47" s="60" t="s">
        <v>275</v>
      </c>
      <c r="C47" s="85" t="s">
        <v>10</v>
      </c>
      <c r="D47" s="61">
        <v>1</v>
      </c>
      <c r="E47" s="48">
        <f>L47*M47</f>
        <v>0</v>
      </c>
      <c r="F47" s="48">
        <f>ROUND(E47*K47,2)</f>
        <v>0</v>
      </c>
      <c r="G47" s="49">
        <f>ROUND(D47*F47,2)</f>
        <v>0</v>
      </c>
      <c r="H47" s="65" t="s">
        <v>276</v>
      </c>
      <c r="I47" s="51" t="s">
        <v>139</v>
      </c>
      <c r="J47" s="12"/>
      <c r="K47" s="23"/>
      <c r="L47" s="30"/>
      <c r="M47" s="26"/>
      <c r="N47" s="14"/>
      <c r="O47" s="14"/>
      <c r="P47" s="14"/>
    </row>
    <row r="48" spans="1:16" ht="25.5">
      <c r="A48" s="55" t="s">
        <v>69</v>
      </c>
      <c r="B48" s="60" t="s">
        <v>169</v>
      </c>
      <c r="C48" s="85" t="s">
        <v>10</v>
      </c>
      <c r="D48" s="61">
        <v>2</v>
      </c>
      <c r="E48" s="48">
        <f>L48*M48</f>
        <v>0</v>
      </c>
      <c r="F48" s="48">
        <f t="shared" si="7"/>
        <v>0</v>
      </c>
      <c r="G48" s="49">
        <f t="shared" si="8"/>
        <v>0</v>
      </c>
      <c r="H48" s="65" t="s">
        <v>170</v>
      </c>
      <c r="I48" s="51" t="s">
        <v>139</v>
      </c>
      <c r="J48" s="12"/>
      <c r="K48" s="23"/>
      <c r="L48" s="30"/>
      <c r="M48" s="26"/>
      <c r="N48" s="14"/>
      <c r="O48" s="14"/>
      <c r="P48" s="14"/>
    </row>
    <row r="49" spans="1:16" ht="15">
      <c r="A49" s="55" t="s">
        <v>98</v>
      </c>
      <c r="B49" s="60" t="s">
        <v>278</v>
      </c>
      <c r="C49" s="85" t="s">
        <v>10</v>
      </c>
      <c r="D49" s="61">
        <v>6</v>
      </c>
      <c r="E49" s="48">
        <f>L49*M49</f>
        <v>0</v>
      </c>
      <c r="F49" s="48">
        <f>ROUND(E49*K49,2)</f>
        <v>0</v>
      </c>
      <c r="G49" s="49">
        <f>ROUND(D49*F49,2)</f>
        <v>0</v>
      </c>
      <c r="H49" s="65" t="s">
        <v>279</v>
      </c>
      <c r="I49" s="51" t="s">
        <v>139</v>
      </c>
      <c r="J49" s="12"/>
      <c r="K49" s="23"/>
      <c r="L49" s="30"/>
      <c r="M49" s="26"/>
      <c r="N49" s="14"/>
      <c r="O49" s="14"/>
      <c r="P49" s="14"/>
    </row>
    <row r="50" spans="1:16" ht="15">
      <c r="A50" s="55" t="s">
        <v>264</v>
      </c>
      <c r="B50" s="60" t="s">
        <v>280</v>
      </c>
      <c r="C50" s="85" t="s">
        <v>10</v>
      </c>
      <c r="D50" s="61">
        <v>6</v>
      </c>
      <c r="E50" s="48">
        <f>L50*M50</f>
        <v>0</v>
      </c>
      <c r="F50" s="48">
        <f>ROUND(E50*K50,2)</f>
        <v>0</v>
      </c>
      <c r="G50" s="49">
        <f>ROUND(D50*F50,2)</f>
        <v>0</v>
      </c>
      <c r="H50" s="65" t="s">
        <v>281</v>
      </c>
      <c r="I50" s="51" t="s">
        <v>139</v>
      </c>
      <c r="J50" s="12"/>
      <c r="K50" s="23"/>
      <c r="L50" s="30"/>
      <c r="M50" s="26"/>
      <c r="N50" s="14"/>
      <c r="O50" s="14"/>
      <c r="P50" s="14"/>
    </row>
    <row r="51" spans="1:16" ht="15">
      <c r="A51" s="55" t="s">
        <v>70</v>
      </c>
      <c r="B51" s="60" t="s">
        <v>282</v>
      </c>
      <c r="C51" s="85" t="s">
        <v>10</v>
      </c>
      <c r="D51" s="61">
        <v>5</v>
      </c>
      <c r="E51" s="48">
        <f>L51*M51</f>
        <v>0</v>
      </c>
      <c r="F51" s="48">
        <f>ROUND(E51*K51,2)</f>
        <v>0</v>
      </c>
      <c r="G51" s="49">
        <f>ROUND(D51*F51,2)</f>
        <v>0</v>
      </c>
      <c r="H51" s="65" t="s">
        <v>283</v>
      </c>
      <c r="I51" s="51" t="s">
        <v>139</v>
      </c>
      <c r="J51" s="12"/>
      <c r="K51" s="23"/>
      <c r="L51" s="30"/>
      <c r="M51" s="26"/>
      <c r="N51" s="14"/>
      <c r="O51" s="14"/>
      <c r="P51" s="14"/>
    </row>
    <row r="52" spans="1:16" ht="15">
      <c r="A52" s="55" t="s">
        <v>71</v>
      </c>
      <c r="B52" s="60" t="s">
        <v>171</v>
      </c>
      <c r="C52" s="85" t="s">
        <v>10</v>
      </c>
      <c r="D52" s="88">
        <v>4</v>
      </c>
      <c r="E52" s="48">
        <f t="shared" si="6"/>
        <v>0</v>
      </c>
      <c r="F52" s="48">
        <f t="shared" si="7"/>
        <v>0</v>
      </c>
      <c r="G52" s="49">
        <f t="shared" si="8"/>
        <v>0</v>
      </c>
      <c r="H52" s="65" t="s">
        <v>172</v>
      </c>
      <c r="I52" s="51" t="s">
        <v>139</v>
      </c>
      <c r="J52" s="12"/>
      <c r="K52" s="23"/>
      <c r="L52" s="30"/>
      <c r="M52" s="26"/>
      <c r="N52" s="14"/>
      <c r="O52" s="14"/>
      <c r="P52" s="14"/>
    </row>
    <row r="53" spans="1:16" ht="25.5">
      <c r="A53" s="55" t="s">
        <v>72</v>
      </c>
      <c r="B53" s="56" t="s">
        <v>173</v>
      </c>
      <c r="C53" s="57" t="s">
        <v>10</v>
      </c>
      <c r="D53" s="89">
        <v>4</v>
      </c>
      <c r="E53" s="48">
        <f t="shared" si="6"/>
        <v>0</v>
      </c>
      <c r="F53" s="48">
        <f t="shared" si="7"/>
        <v>0</v>
      </c>
      <c r="G53" s="49">
        <f t="shared" si="8"/>
        <v>0</v>
      </c>
      <c r="H53" s="90" t="s">
        <v>174</v>
      </c>
      <c r="I53" s="91" t="s">
        <v>139</v>
      </c>
      <c r="J53" s="12"/>
      <c r="K53" s="23"/>
      <c r="L53" s="30"/>
      <c r="M53" s="26"/>
      <c r="N53" s="14"/>
      <c r="O53" s="14"/>
      <c r="P53" s="14"/>
    </row>
    <row r="54" spans="1:16" ht="15">
      <c r="A54" s="55" t="s">
        <v>72</v>
      </c>
      <c r="B54" s="56" t="s">
        <v>309</v>
      </c>
      <c r="C54" s="57" t="s">
        <v>10</v>
      </c>
      <c r="D54" s="89">
        <v>2</v>
      </c>
      <c r="E54" s="48">
        <f>L54*M54</f>
        <v>0</v>
      </c>
      <c r="F54" s="48">
        <f>ROUND(E54*K54,2)</f>
        <v>0</v>
      </c>
      <c r="G54" s="49">
        <f>ROUND(D54*F54,2)</f>
        <v>0</v>
      </c>
      <c r="H54" s="90" t="s">
        <v>308</v>
      </c>
      <c r="I54" s="91" t="s">
        <v>139</v>
      </c>
      <c r="J54" s="12"/>
      <c r="K54" s="23"/>
      <c r="L54" s="30"/>
      <c r="M54" s="26"/>
      <c r="N54" s="14"/>
      <c r="O54" s="14"/>
      <c r="P54" s="14"/>
    </row>
    <row r="55" spans="1:16" ht="25.5">
      <c r="A55" s="55" t="s">
        <v>73</v>
      </c>
      <c r="B55" s="64" t="s">
        <v>175</v>
      </c>
      <c r="C55" s="92" t="s">
        <v>40</v>
      </c>
      <c r="D55" s="93">
        <v>40</v>
      </c>
      <c r="E55" s="48">
        <f t="shared" si="6"/>
        <v>0</v>
      </c>
      <c r="F55" s="48">
        <f t="shared" si="7"/>
        <v>0</v>
      </c>
      <c r="G55" s="49">
        <f t="shared" si="8"/>
        <v>0</v>
      </c>
      <c r="H55" s="65" t="s">
        <v>176</v>
      </c>
      <c r="I55" s="91" t="s">
        <v>139</v>
      </c>
      <c r="J55" s="12"/>
      <c r="K55" s="23"/>
      <c r="L55" s="30"/>
      <c r="M55" s="26"/>
      <c r="N55" s="14"/>
      <c r="O55" s="14"/>
      <c r="P55" s="14"/>
    </row>
    <row r="56" spans="1:16" ht="25.5">
      <c r="A56" s="55" t="s">
        <v>99</v>
      </c>
      <c r="B56" s="64" t="s">
        <v>183</v>
      </c>
      <c r="C56" s="92" t="s">
        <v>40</v>
      </c>
      <c r="D56" s="93">
        <v>39.5</v>
      </c>
      <c r="E56" s="48">
        <f t="shared" si="6"/>
        <v>0</v>
      </c>
      <c r="F56" s="48">
        <f t="shared" si="7"/>
        <v>0</v>
      </c>
      <c r="G56" s="49">
        <f t="shared" si="8"/>
        <v>0</v>
      </c>
      <c r="H56" s="65" t="s">
        <v>177</v>
      </c>
      <c r="I56" s="91" t="s">
        <v>139</v>
      </c>
      <c r="J56" s="12"/>
      <c r="K56" s="23"/>
      <c r="L56" s="30"/>
      <c r="M56" s="26"/>
      <c r="N56" s="14"/>
      <c r="O56" s="14"/>
      <c r="P56" s="14"/>
    </row>
    <row r="57" spans="1:16" ht="25.5">
      <c r="A57" s="55" t="s">
        <v>74</v>
      </c>
      <c r="B57" s="64" t="s">
        <v>302</v>
      </c>
      <c r="C57" s="92" t="s">
        <v>40</v>
      </c>
      <c r="D57" s="93">
        <v>34</v>
      </c>
      <c r="E57" s="48">
        <f t="shared" si="6"/>
        <v>0</v>
      </c>
      <c r="F57" s="48">
        <f t="shared" si="7"/>
        <v>0</v>
      </c>
      <c r="G57" s="49">
        <f t="shared" si="8"/>
        <v>0</v>
      </c>
      <c r="H57" s="65" t="s">
        <v>178</v>
      </c>
      <c r="I57" s="91" t="s">
        <v>139</v>
      </c>
      <c r="J57" s="12"/>
      <c r="K57" s="23"/>
      <c r="L57" s="30"/>
      <c r="M57" s="26"/>
      <c r="N57" s="14"/>
      <c r="O57" s="14"/>
      <c r="P57" s="14"/>
    </row>
    <row r="58" spans="1:16" ht="25.5">
      <c r="A58" s="55" t="s">
        <v>75</v>
      </c>
      <c r="B58" s="64" t="s">
        <v>184</v>
      </c>
      <c r="C58" s="92" t="s">
        <v>40</v>
      </c>
      <c r="D58" s="93">
        <v>42.35</v>
      </c>
      <c r="E58" s="48">
        <f t="shared" si="6"/>
        <v>0</v>
      </c>
      <c r="F58" s="48">
        <f t="shared" si="7"/>
        <v>0</v>
      </c>
      <c r="G58" s="49">
        <f t="shared" si="8"/>
        <v>0</v>
      </c>
      <c r="H58" s="65" t="s">
        <v>179</v>
      </c>
      <c r="I58" s="91" t="s">
        <v>139</v>
      </c>
      <c r="J58" s="12"/>
      <c r="K58" s="23"/>
      <c r="L58" s="30"/>
      <c r="M58" s="26"/>
      <c r="N58" s="14"/>
      <c r="O58" s="14"/>
      <c r="P58" s="14"/>
    </row>
    <row r="59" spans="1:16" ht="25.5">
      <c r="A59" s="55" t="s">
        <v>100</v>
      </c>
      <c r="B59" s="64" t="s">
        <v>277</v>
      </c>
      <c r="C59" s="92" t="s">
        <v>40</v>
      </c>
      <c r="D59" s="93">
        <v>10.1</v>
      </c>
      <c r="E59" s="48">
        <f>L59*M59</f>
        <v>0</v>
      </c>
      <c r="F59" s="48">
        <f>ROUND(E59*K59,2)</f>
        <v>0</v>
      </c>
      <c r="G59" s="49">
        <f>ROUND(D59*F59,2)</f>
        <v>0</v>
      </c>
      <c r="H59" s="65">
        <v>89865</v>
      </c>
      <c r="I59" s="91" t="s">
        <v>12</v>
      </c>
      <c r="J59" s="12"/>
      <c r="K59" s="23"/>
      <c r="L59" s="30"/>
      <c r="M59" s="26"/>
      <c r="N59" s="14"/>
      <c r="O59" s="14"/>
      <c r="P59" s="14"/>
    </row>
    <row r="60" spans="1:16" ht="15">
      <c r="A60" s="55" t="s">
        <v>101</v>
      </c>
      <c r="B60" s="64" t="s">
        <v>185</v>
      </c>
      <c r="C60" s="94" t="s">
        <v>10</v>
      </c>
      <c r="D60" s="93">
        <v>3</v>
      </c>
      <c r="E60" s="48">
        <f t="shared" si="6"/>
        <v>0</v>
      </c>
      <c r="F60" s="48">
        <f t="shared" si="7"/>
        <v>0</v>
      </c>
      <c r="G60" s="49">
        <f t="shared" si="8"/>
        <v>0</v>
      </c>
      <c r="H60" s="65" t="s">
        <v>180</v>
      </c>
      <c r="I60" s="91" t="s">
        <v>139</v>
      </c>
      <c r="J60" s="12"/>
      <c r="K60" s="23"/>
      <c r="L60" s="30"/>
      <c r="M60" s="26"/>
      <c r="N60" s="14"/>
      <c r="O60" s="14"/>
      <c r="P60" s="14"/>
    </row>
    <row r="61" spans="1:16" ht="15">
      <c r="A61" s="55" t="s">
        <v>102</v>
      </c>
      <c r="B61" s="64" t="s">
        <v>186</v>
      </c>
      <c r="C61" s="94" t="s">
        <v>10</v>
      </c>
      <c r="D61" s="93">
        <v>4</v>
      </c>
      <c r="E61" s="48">
        <f t="shared" si="6"/>
        <v>0</v>
      </c>
      <c r="F61" s="48">
        <f t="shared" si="7"/>
        <v>0</v>
      </c>
      <c r="G61" s="49">
        <f t="shared" si="8"/>
        <v>0</v>
      </c>
      <c r="H61" s="65" t="s">
        <v>181</v>
      </c>
      <c r="I61" s="91" t="s">
        <v>139</v>
      </c>
      <c r="J61" s="12"/>
      <c r="K61" s="23"/>
      <c r="L61" s="30"/>
      <c r="M61" s="26"/>
      <c r="N61" s="14"/>
      <c r="O61" s="14"/>
      <c r="P61" s="14"/>
    </row>
    <row r="62" spans="1:16" ht="18" customHeight="1">
      <c r="A62" s="55" t="s">
        <v>76</v>
      </c>
      <c r="B62" s="64" t="s">
        <v>182</v>
      </c>
      <c r="C62" s="94" t="s">
        <v>10</v>
      </c>
      <c r="D62" s="93">
        <v>1</v>
      </c>
      <c r="E62" s="48">
        <f t="shared" si="6"/>
        <v>0</v>
      </c>
      <c r="F62" s="48">
        <f t="shared" si="7"/>
        <v>0</v>
      </c>
      <c r="G62" s="49">
        <f t="shared" si="8"/>
        <v>0</v>
      </c>
      <c r="H62" s="95">
        <v>98111</v>
      </c>
      <c r="I62" s="91" t="s">
        <v>12</v>
      </c>
      <c r="J62" s="12"/>
      <c r="K62" s="23"/>
      <c r="L62" s="30"/>
      <c r="M62" s="26"/>
      <c r="N62" s="14"/>
      <c r="O62" s="14"/>
      <c r="P62" s="14"/>
    </row>
    <row r="63" spans="1:16" ht="18" customHeight="1">
      <c r="A63" s="55" t="s">
        <v>103</v>
      </c>
      <c r="B63" s="64" t="s">
        <v>191</v>
      </c>
      <c r="C63" s="94" t="s">
        <v>40</v>
      </c>
      <c r="D63" s="93">
        <v>6</v>
      </c>
      <c r="E63" s="48">
        <f t="shared" si="6"/>
        <v>0</v>
      </c>
      <c r="F63" s="48">
        <f t="shared" si="7"/>
        <v>0</v>
      </c>
      <c r="G63" s="49">
        <f t="shared" si="8"/>
        <v>0</v>
      </c>
      <c r="H63" s="96" t="s">
        <v>187</v>
      </c>
      <c r="I63" s="91" t="s">
        <v>139</v>
      </c>
      <c r="J63" s="12"/>
      <c r="K63" s="23"/>
      <c r="L63" s="30"/>
      <c r="M63" s="26"/>
      <c r="N63" s="14"/>
      <c r="O63" s="14"/>
      <c r="P63" s="14"/>
    </row>
    <row r="64" spans="1:16" ht="25.5">
      <c r="A64" s="55" t="s">
        <v>291</v>
      </c>
      <c r="B64" s="64" t="s">
        <v>192</v>
      </c>
      <c r="C64" s="92" t="s">
        <v>40</v>
      </c>
      <c r="D64" s="93">
        <v>8</v>
      </c>
      <c r="E64" s="48">
        <f t="shared" si="6"/>
        <v>0</v>
      </c>
      <c r="F64" s="48">
        <f t="shared" si="7"/>
        <v>0</v>
      </c>
      <c r="G64" s="49">
        <f t="shared" si="8"/>
        <v>0</v>
      </c>
      <c r="H64" s="65" t="s">
        <v>188</v>
      </c>
      <c r="I64" s="91" t="s">
        <v>139</v>
      </c>
      <c r="J64" s="12"/>
      <c r="K64" s="23"/>
      <c r="L64" s="30"/>
      <c r="M64" s="26"/>
      <c r="N64" s="14"/>
      <c r="O64" s="14"/>
      <c r="P64" s="14"/>
    </row>
    <row r="65" spans="1:16" ht="24.75" customHeight="1">
      <c r="A65" s="55" t="s">
        <v>292</v>
      </c>
      <c r="B65" s="64" t="s">
        <v>193</v>
      </c>
      <c r="C65" s="92" t="s">
        <v>40</v>
      </c>
      <c r="D65" s="93">
        <v>90</v>
      </c>
      <c r="E65" s="48">
        <f t="shared" si="6"/>
        <v>0</v>
      </c>
      <c r="F65" s="48">
        <f t="shared" si="7"/>
        <v>0</v>
      </c>
      <c r="G65" s="49">
        <f t="shared" si="8"/>
        <v>0</v>
      </c>
      <c r="H65" s="65" t="s">
        <v>189</v>
      </c>
      <c r="I65" s="91" t="s">
        <v>139</v>
      </c>
      <c r="J65" s="12"/>
      <c r="K65" s="23"/>
      <c r="L65" s="30"/>
      <c r="M65" s="26"/>
      <c r="N65" s="14"/>
      <c r="O65" s="14"/>
      <c r="P65" s="14"/>
    </row>
    <row r="66" spans="1:16" ht="15.75" customHeight="1">
      <c r="A66" s="55" t="s">
        <v>293</v>
      </c>
      <c r="B66" s="64" t="s">
        <v>194</v>
      </c>
      <c r="C66" s="92" t="s">
        <v>10</v>
      </c>
      <c r="D66" s="93">
        <v>3</v>
      </c>
      <c r="E66" s="48">
        <f t="shared" si="6"/>
        <v>0</v>
      </c>
      <c r="F66" s="48">
        <f t="shared" si="7"/>
        <v>0</v>
      </c>
      <c r="G66" s="49">
        <f t="shared" si="8"/>
        <v>0</v>
      </c>
      <c r="H66" s="65" t="s">
        <v>190</v>
      </c>
      <c r="I66" s="91" t="s">
        <v>139</v>
      </c>
      <c r="J66" s="12"/>
      <c r="K66" s="23"/>
      <c r="L66" s="30"/>
      <c r="M66" s="26"/>
      <c r="N66" s="14"/>
      <c r="O66" s="14"/>
      <c r="P66" s="14"/>
    </row>
    <row r="67" spans="1:16" ht="25.5" customHeight="1">
      <c r="A67" s="55" t="s">
        <v>294</v>
      </c>
      <c r="B67" s="64" t="s">
        <v>284</v>
      </c>
      <c r="C67" s="92" t="s">
        <v>10</v>
      </c>
      <c r="D67" s="93">
        <v>2</v>
      </c>
      <c r="E67" s="48">
        <f t="shared" si="6"/>
        <v>0</v>
      </c>
      <c r="F67" s="48">
        <f t="shared" si="7"/>
        <v>0</v>
      </c>
      <c r="G67" s="49">
        <f t="shared" si="8"/>
        <v>0</v>
      </c>
      <c r="H67" s="65" t="s">
        <v>285</v>
      </c>
      <c r="I67" s="91" t="s">
        <v>139</v>
      </c>
      <c r="J67" s="12"/>
      <c r="K67" s="23"/>
      <c r="L67" s="30"/>
      <c r="M67" s="26"/>
      <c r="N67" s="14"/>
      <c r="O67" s="14"/>
      <c r="P67" s="14"/>
    </row>
    <row r="68" spans="1:16" ht="17.25" customHeight="1">
      <c r="A68" s="55" t="s">
        <v>295</v>
      </c>
      <c r="B68" s="64" t="s">
        <v>286</v>
      </c>
      <c r="C68" s="92" t="s">
        <v>10</v>
      </c>
      <c r="D68" s="93">
        <v>2</v>
      </c>
      <c r="E68" s="48">
        <f t="shared" si="6"/>
        <v>0</v>
      </c>
      <c r="F68" s="48">
        <f t="shared" si="7"/>
        <v>0</v>
      </c>
      <c r="G68" s="49">
        <f t="shared" si="8"/>
        <v>0</v>
      </c>
      <c r="H68" s="65" t="s">
        <v>287</v>
      </c>
      <c r="I68" s="91" t="s">
        <v>139</v>
      </c>
      <c r="J68" s="12"/>
      <c r="K68" s="23"/>
      <c r="L68" s="30"/>
      <c r="M68" s="26"/>
      <c r="N68" s="14"/>
      <c r="O68" s="14"/>
      <c r="P68" s="14"/>
    </row>
    <row r="69" spans="1:16" ht="26.25" thickBot="1">
      <c r="A69" s="55" t="s">
        <v>296</v>
      </c>
      <c r="B69" s="64" t="s">
        <v>289</v>
      </c>
      <c r="C69" s="92" t="s">
        <v>10</v>
      </c>
      <c r="D69" s="93">
        <v>1</v>
      </c>
      <c r="E69" s="48">
        <f t="shared" si="6"/>
        <v>0</v>
      </c>
      <c r="F69" s="48">
        <f t="shared" si="7"/>
        <v>0</v>
      </c>
      <c r="G69" s="49">
        <f t="shared" si="8"/>
        <v>0</v>
      </c>
      <c r="H69" s="65" t="s">
        <v>288</v>
      </c>
      <c r="I69" s="91" t="s">
        <v>139</v>
      </c>
      <c r="J69" s="12"/>
      <c r="K69" s="23"/>
      <c r="L69" s="30"/>
      <c r="M69" s="26"/>
      <c r="N69" s="14"/>
      <c r="O69" s="14"/>
      <c r="P69" s="14"/>
    </row>
    <row r="70" spans="1:16" ht="15.75" thickBot="1">
      <c r="A70" s="97">
        <v>7</v>
      </c>
      <c r="B70" s="98" t="s">
        <v>59</v>
      </c>
      <c r="C70" s="99"/>
      <c r="D70" s="100"/>
      <c r="E70" s="160" t="s">
        <v>24</v>
      </c>
      <c r="F70" s="161"/>
      <c r="G70" s="162"/>
      <c r="H70" s="101">
        <f>SUM(G71:G99)</f>
        <v>0</v>
      </c>
      <c r="I70" s="102"/>
      <c r="J70" s="12"/>
      <c r="K70" s="23"/>
      <c r="N70" s="14"/>
      <c r="O70" s="14"/>
      <c r="P70" s="14"/>
    </row>
    <row r="71" spans="1:16" ht="28.5" customHeight="1">
      <c r="A71" s="103" t="s">
        <v>48</v>
      </c>
      <c r="B71" s="87" t="s">
        <v>196</v>
      </c>
      <c r="C71" s="92" t="s">
        <v>10</v>
      </c>
      <c r="D71" s="104">
        <v>31</v>
      </c>
      <c r="E71" s="48">
        <f aca="true" t="shared" si="9" ref="E71:E99">L71*M71</f>
        <v>0</v>
      </c>
      <c r="F71" s="48">
        <f aca="true" t="shared" si="10" ref="F71:F99">ROUND(E71*K71,2)</f>
        <v>0</v>
      </c>
      <c r="G71" s="49">
        <f aca="true" t="shared" si="11" ref="G71:G99">ROUND(D71*F71,2)</f>
        <v>0</v>
      </c>
      <c r="H71" s="65" t="s">
        <v>195</v>
      </c>
      <c r="I71" s="91" t="s">
        <v>139</v>
      </c>
      <c r="J71" s="12"/>
      <c r="K71" s="23"/>
      <c r="L71" s="30"/>
      <c r="M71" s="26"/>
      <c r="N71" s="14"/>
      <c r="O71" s="14"/>
      <c r="P71" s="14"/>
    </row>
    <row r="72" spans="1:16" ht="25.5" customHeight="1">
      <c r="A72" s="55" t="s">
        <v>49</v>
      </c>
      <c r="B72" s="87" t="s">
        <v>198</v>
      </c>
      <c r="C72" s="92" t="s">
        <v>10</v>
      </c>
      <c r="D72" s="105">
        <v>9</v>
      </c>
      <c r="E72" s="48">
        <f t="shared" si="9"/>
        <v>0</v>
      </c>
      <c r="F72" s="48">
        <f t="shared" si="10"/>
        <v>0</v>
      </c>
      <c r="G72" s="49">
        <f t="shared" si="11"/>
        <v>0</v>
      </c>
      <c r="H72" s="65" t="s">
        <v>197</v>
      </c>
      <c r="I72" s="91" t="s">
        <v>139</v>
      </c>
      <c r="J72" s="12"/>
      <c r="K72" s="23"/>
      <c r="L72" s="30"/>
      <c r="M72" s="26"/>
      <c r="N72" s="14"/>
      <c r="O72" s="14"/>
      <c r="P72" s="14"/>
    </row>
    <row r="73" spans="1:16" ht="15">
      <c r="A73" s="55" t="s">
        <v>60</v>
      </c>
      <c r="B73" s="87" t="s">
        <v>200</v>
      </c>
      <c r="C73" s="92" t="s">
        <v>10</v>
      </c>
      <c r="D73" s="105">
        <v>35</v>
      </c>
      <c r="E73" s="48">
        <f t="shared" si="9"/>
        <v>0</v>
      </c>
      <c r="F73" s="48">
        <f t="shared" si="10"/>
        <v>0</v>
      </c>
      <c r="G73" s="49">
        <f t="shared" si="11"/>
        <v>0</v>
      </c>
      <c r="H73" s="65" t="s">
        <v>199</v>
      </c>
      <c r="I73" s="91" t="s">
        <v>139</v>
      </c>
      <c r="J73" s="12"/>
      <c r="K73" s="23"/>
      <c r="L73" s="30"/>
      <c r="M73" s="26"/>
      <c r="N73" s="14"/>
      <c r="O73" s="14"/>
      <c r="P73" s="14"/>
    </row>
    <row r="74" spans="1:16" ht="15">
      <c r="A74" s="55" t="s">
        <v>104</v>
      </c>
      <c r="B74" s="87" t="s">
        <v>202</v>
      </c>
      <c r="C74" s="92" t="s">
        <v>10</v>
      </c>
      <c r="D74" s="105">
        <v>25</v>
      </c>
      <c r="E74" s="48">
        <f t="shared" si="9"/>
        <v>0</v>
      </c>
      <c r="F74" s="48">
        <f t="shared" si="10"/>
        <v>0</v>
      </c>
      <c r="G74" s="49">
        <f t="shared" si="11"/>
        <v>0</v>
      </c>
      <c r="H74" s="73" t="s">
        <v>201</v>
      </c>
      <c r="I74" s="91" t="s">
        <v>139</v>
      </c>
      <c r="J74" s="12"/>
      <c r="K74" s="23"/>
      <c r="L74" s="30"/>
      <c r="M74" s="26"/>
      <c r="N74" s="14"/>
      <c r="O74" s="14"/>
      <c r="P74" s="14"/>
    </row>
    <row r="75" spans="1:16" ht="15">
      <c r="A75" s="55" t="s">
        <v>105</v>
      </c>
      <c r="B75" s="87" t="s">
        <v>203</v>
      </c>
      <c r="C75" s="92" t="s">
        <v>10</v>
      </c>
      <c r="D75" s="105">
        <v>25</v>
      </c>
      <c r="E75" s="48">
        <f t="shared" si="9"/>
        <v>0</v>
      </c>
      <c r="F75" s="48">
        <f t="shared" si="10"/>
        <v>0</v>
      </c>
      <c r="G75" s="49">
        <f t="shared" si="11"/>
        <v>0</v>
      </c>
      <c r="H75" s="73" t="s">
        <v>204</v>
      </c>
      <c r="I75" s="91" t="s">
        <v>139</v>
      </c>
      <c r="J75" s="12"/>
      <c r="K75" s="23"/>
      <c r="L75" s="30"/>
      <c r="M75" s="26"/>
      <c r="N75" s="14"/>
      <c r="O75" s="14"/>
      <c r="P75" s="14"/>
    </row>
    <row r="76" spans="1:16" ht="17.25" customHeight="1">
      <c r="A76" s="55" t="s">
        <v>106</v>
      </c>
      <c r="B76" s="87" t="s">
        <v>206</v>
      </c>
      <c r="C76" s="92" t="s">
        <v>82</v>
      </c>
      <c r="D76" s="105">
        <v>12</v>
      </c>
      <c r="E76" s="48">
        <f t="shared" si="9"/>
        <v>0</v>
      </c>
      <c r="F76" s="48">
        <f t="shared" si="10"/>
        <v>0</v>
      </c>
      <c r="G76" s="49">
        <f t="shared" si="11"/>
        <v>0</v>
      </c>
      <c r="H76" s="73" t="s">
        <v>205</v>
      </c>
      <c r="I76" s="91" t="s">
        <v>139</v>
      </c>
      <c r="J76" s="12"/>
      <c r="K76" s="23"/>
      <c r="L76" s="30"/>
      <c r="M76" s="26"/>
      <c r="N76" s="14"/>
      <c r="O76" s="14"/>
      <c r="P76" s="14"/>
    </row>
    <row r="77" spans="1:16" ht="15">
      <c r="A77" s="55" t="s">
        <v>108</v>
      </c>
      <c r="B77" s="87" t="s">
        <v>234</v>
      </c>
      <c r="C77" s="92" t="s">
        <v>82</v>
      </c>
      <c r="D77" s="105">
        <v>20</v>
      </c>
      <c r="E77" s="48">
        <f t="shared" si="9"/>
        <v>0</v>
      </c>
      <c r="F77" s="48">
        <f t="shared" si="10"/>
        <v>0</v>
      </c>
      <c r="G77" s="49">
        <f t="shared" si="11"/>
        <v>0</v>
      </c>
      <c r="H77" s="73" t="s">
        <v>81</v>
      </c>
      <c r="I77" s="91" t="s">
        <v>139</v>
      </c>
      <c r="J77" s="12"/>
      <c r="K77" s="23"/>
      <c r="L77" s="30"/>
      <c r="M77" s="26"/>
      <c r="N77" s="14"/>
      <c r="O77" s="14"/>
      <c r="P77" s="14"/>
    </row>
    <row r="78" spans="1:16" ht="15">
      <c r="A78" s="55" t="s">
        <v>107</v>
      </c>
      <c r="B78" s="106" t="s">
        <v>208</v>
      </c>
      <c r="C78" s="92" t="s">
        <v>82</v>
      </c>
      <c r="D78" s="107">
        <v>12</v>
      </c>
      <c r="E78" s="48">
        <f t="shared" si="9"/>
        <v>0</v>
      </c>
      <c r="F78" s="48">
        <f t="shared" si="10"/>
        <v>0</v>
      </c>
      <c r="G78" s="49">
        <f t="shared" si="11"/>
        <v>0</v>
      </c>
      <c r="H78" s="73" t="s">
        <v>207</v>
      </c>
      <c r="I78" s="91" t="s">
        <v>139</v>
      </c>
      <c r="J78" s="12"/>
      <c r="K78" s="23"/>
      <c r="L78" s="30"/>
      <c r="M78" s="26"/>
      <c r="N78" s="14"/>
      <c r="O78" s="14"/>
      <c r="P78" s="14"/>
    </row>
    <row r="79" spans="1:16" ht="15">
      <c r="A79" s="55" t="s">
        <v>109</v>
      </c>
      <c r="B79" s="106" t="s">
        <v>210</v>
      </c>
      <c r="C79" s="92" t="s">
        <v>82</v>
      </c>
      <c r="D79" s="107">
        <v>5</v>
      </c>
      <c r="E79" s="48">
        <f t="shared" si="9"/>
        <v>0</v>
      </c>
      <c r="F79" s="48">
        <f t="shared" si="10"/>
        <v>0</v>
      </c>
      <c r="G79" s="49">
        <f t="shared" si="11"/>
        <v>0</v>
      </c>
      <c r="H79" s="73" t="s">
        <v>209</v>
      </c>
      <c r="I79" s="91" t="s">
        <v>139</v>
      </c>
      <c r="J79" s="12"/>
      <c r="K79" s="23"/>
      <c r="L79" s="30"/>
      <c r="M79" s="26"/>
      <c r="N79" s="14"/>
      <c r="O79" s="14"/>
      <c r="P79" s="14"/>
    </row>
    <row r="80" spans="1:16" ht="15">
      <c r="A80" s="55" t="s">
        <v>110</v>
      </c>
      <c r="B80" s="106" t="s">
        <v>241</v>
      </c>
      <c r="C80" s="92" t="s">
        <v>82</v>
      </c>
      <c r="D80" s="107">
        <v>4</v>
      </c>
      <c r="E80" s="48">
        <f t="shared" si="9"/>
        <v>0</v>
      </c>
      <c r="F80" s="48">
        <f t="shared" si="10"/>
        <v>0</v>
      </c>
      <c r="G80" s="49">
        <f t="shared" si="11"/>
        <v>0</v>
      </c>
      <c r="H80" s="73" t="s">
        <v>83</v>
      </c>
      <c r="I80" s="91" t="s">
        <v>139</v>
      </c>
      <c r="J80" s="12"/>
      <c r="K80" s="23"/>
      <c r="L80" s="30"/>
      <c r="M80" s="26"/>
      <c r="N80" s="14"/>
      <c r="O80" s="14"/>
      <c r="P80" s="14"/>
    </row>
    <row r="81" spans="1:16" ht="15">
      <c r="A81" s="55" t="s">
        <v>111</v>
      </c>
      <c r="B81" s="106" t="s">
        <v>211</v>
      </c>
      <c r="C81" s="92" t="s">
        <v>82</v>
      </c>
      <c r="D81" s="107">
        <v>8</v>
      </c>
      <c r="E81" s="48">
        <f t="shared" si="9"/>
        <v>0</v>
      </c>
      <c r="F81" s="48">
        <f t="shared" si="10"/>
        <v>0</v>
      </c>
      <c r="G81" s="49">
        <f t="shared" si="11"/>
        <v>0</v>
      </c>
      <c r="H81" s="73" t="s">
        <v>212</v>
      </c>
      <c r="I81" s="91" t="s">
        <v>139</v>
      </c>
      <c r="J81" s="12"/>
      <c r="K81" s="23"/>
      <c r="L81" s="30"/>
      <c r="M81" s="26"/>
      <c r="N81" s="14"/>
      <c r="O81" s="14"/>
      <c r="P81" s="14"/>
    </row>
    <row r="82" spans="1:16" ht="15">
      <c r="A82" s="55" t="s">
        <v>112</v>
      </c>
      <c r="B82" s="106" t="s">
        <v>239</v>
      </c>
      <c r="C82" s="92" t="s">
        <v>82</v>
      </c>
      <c r="D82" s="107">
        <v>25</v>
      </c>
      <c r="E82" s="48">
        <f t="shared" si="9"/>
        <v>0</v>
      </c>
      <c r="F82" s="48">
        <f t="shared" si="10"/>
        <v>0</v>
      </c>
      <c r="G82" s="49">
        <f t="shared" si="11"/>
        <v>0</v>
      </c>
      <c r="H82" s="73" t="s">
        <v>233</v>
      </c>
      <c r="I82" s="91" t="s">
        <v>139</v>
      </c>
      <c r="J82" s="12"/>
      <c r="K82" s="23"/>
      <c r="L82" s="30"/>
      <c r="M82" s="26"/>
      <c r="N82" s="14"/>
      <c r="O82" s="14"/>
      <c r="P82" s="14"/>
    </row>
    <row r="83" spans="1:16" ht="15">
      <c r="A83" s="55" t="s">
        <v>113</v>
      </c>
      <c r="B83" s="106" t="s">
        <v>240</v>
      </c>
      <c r="C83" s="92" t="s">
        <v>82</v>
      </c>
      <c r="D83" s="107">
        <v>6</v>
      </c>
      <c r="E83" s="48">
        <f t="shared" si="9"/>
        <v>0</v>
      </c>
      <c r="F83" s="48">
        <f t="shared" si="10"/>
        <v>0</v>
      </c>
      <c r="G83" s="49">
        <f t="shared" si="11"/>
        <v>0</v>
      </c>
      <c r="H83" s="73" t="s">
        <v>81</v>
      </c>
      <c r="I83" s="91" t="s">
        <v>139</v>
      </c>
      <c r="J83" s="12"/>
      <c r="K83" s="23"/>
      <c r="L83" s="30"/>
      <c r="M83" s="26"/>
      <c r="N83" s="14"/>
      <c r="O83" s="14"/>
      <c r="P83" s="14"/>
    </row>
    <row r="84" spans="1:16" ht="15">
      <c r="A84" s="55" t="s">
        <v>114</v>
      </c>
      <c r="B84" s="106" t="s">
        <v>236</v>
      </c>
      <c r="C84" s="92" t="s">
        <v>82</v>
      </c>
      <c r="D84" s="107">
        <v>65</v>
      </c>
      <c r="E84" s="48">
        <f t="shared" si="9"/>
        <v>0</v>
      </c>
      <c r="F84" s="48">
        <f t="shared" si="10"/>
        <v>0</v>
      </c>
      <c r="G84" s="49">
        <f t="shared" si="11"/>
        <v>0</v>
      </c>
      <c r="H84" s="73" t="s">
        <v>86</v>
      </c>
      <c r="I84" s="91" t="s">
        <v>139</v>
      </c>
      <c r="J84" s="12"/>
      <c r="K84" s="23"/>
      <c r="L84" s="30"/>
      <c r="M84" s="26"/>
      <c r="N84" s="14"/>
      <c r="O84" s="14"/>
      <c r="P84" s="14"/>
    </row>
    <row r="85" spans="1:16" ht="25.5">
      <c r="A85" s="55" t="s">
        <v>115</v>
      </c>
      <c r="B85" s="106" t="s">
        <v>235</v>
      </c>
      <c r="C85" s="92" t="s">
        <v>77</v>
      </c>
      <c r="D85" s="107">
        <v>500</v>
      </c>
      <c r="E85" s="48">
        <f t="shared" si="9"/>
        <v>0</v>
      </c>
      <c r="F85" s="48">
        <f t="shared" si="10"/>
        <v>0</v>
      </c>
      <c r="G85" s="49">
        <f t="shared" si="11"/>
        <v>0</v>
      </c>
      <c r="H85" s="73" t="s">
        <v>84</v>
      </c>
      <c r="I85" s="91" t="s">
        <v>139</v>
      </c>
      <c r="J85" s="12"/>
      <c r="K85" s="23"/>
      <c r="L85" s="30"/>
      <c r="M85" s="26"/>
      <c r="N85" s="14"/>
      <c r="O85" s="14"/>
      <c r="P85" s="14"/>
    </row>
    <row r="86" spans="1:16" ht="25.5">
      <c r="A86" s="55" t="s">
        <v>116</v>
      </c>
      <c r="B86" s="106" t="s">
        <v>237</v>
      </c>
      <c r="C86" s="92" t="s">
        <v>77</v>
      </c>
      <c r="D86" s="107">
        <v>80</v>
      </c>
      <c r="E86" s="48">
        <f t="shared" si="9"/>
        <v>0</v>
      </c>
      <c r="F86" s="48">
        <f t="shared" si="10"/>
        <v>0</v>
      </c>
      <c r="G86" s="49">
        <f t="shared" si="11"/>
        <v>0</v>
      </c>
      <c r="H86" s="73" t="s">
        <v>85</v>
      </c>
      <c r="I86" s="91" t="s">
        <v>139</v>
      </c>
      <c r="J86" s="12"/>
      <c r="K86" s="23"/>
      <c r="L86" s="30"/>
      <c r="M86" s="26"/>
      <c r="N86" s="14"/>
      <c r="O86" s="14"/>
      <c r="P86" s="14"/>
    </row>
    <row r="87" spans="1:16" ht="15">
      <c r="A87" s="55" t="s">
        <v>117</v>
      </c>
      <c r="B87" s="106" t="s">
        <v>213</v>
      </c>
      <c r="C87" s="92" t="s">
        <v>10</v>
      </c>
      <c r="D87" s="107">
        <v>2</v>
      </c>
      <c r="E87" s="48">
        <f t="shared" si="9"/>
        <v>0</v>
      </c>
      <c r="F87" s="48">
        <f t="shared" si="10"/>
        <v>0</v>
      </c>
      <c r="G87" s="49">
        <f t="shared" si="11"/>
        <v>0</v>
      </c>
      <c r="H87" s="73" t="s">
        <v>214</v>
      </c>
      <c r="I87" s="91" t="s">
        <v>139</v>
      </c>
      <c r="J87" s="12"/>
      <c r="K87" s="23"/>
      <c r="L87" s="30"/>
      <c r="M87" s="26"/>
      <c r="N87" s="14"/>
      <c r="O87" s="14"/>
      <c r="P87" s="14"/>
    </row>
    <row r="88" spans="1:16" ht="15">
      <c r="A88" s="55" t="s">
        <v>118</v>
      </c>
      <c r="B88" s="106" t="s">
        <v>238</v>
      </c>
      <c r="C88" s="94" t="s">
        <v>10</v>
      </c>
      <c r="D88" s="105">
        <v>1</v>
      </c>
      <c r="E88" s="48">
        <f t="shared" si="9"/>
        <v>0</v>
      </c>
      <c r="F88" s="48">
        <f t="shared" si="10"/>
        <v>0</v>
      </c>
      <c r="G88" s="49">
        <f t="shared" si="11"/>
        <v>0</v>
      </c>
      <c r="H88" s="73" t="s">
        <v>97</v>
      </c>
      <c r="I88" s="91" t="s">
        <v>139</v>
      </c>
      <c r="J88" s="12"/>
      <c r="K88" s="23"/>
      <c r="L88" s="30"/>
      <c r="M88" s="26"/>
      <c r="N88" s="14"/>
      <c r="O88" s="14"/>
      <c r="P88" s="14"/>
    </row>
    <row r="89" spans="1:16" ht="25.5" customHeight="1">
      <c r="A89" s="55" t="s">
        <v>119</v>
      </c>
      <c r="B89" s="106" t="s">
        <v>215</v>
      </c>
      <c r="C89" s="92" t="s">
        <v>77</v>
      </c>
      <c r="D89" s="107">
        <v>140</v>
      </c>
      <c r="E89" s="48">
        <f t="shared" si="9"/>
        <v>0</v>
      </c>
      <c r="F89" s="48">
        <f t="shared" si="10"/>
        <v>0</v>
      </c>
      <c r="G89" s="49">
        <f t="shared" si="11"/>
        <v>0</v>
      </c>
      <c r="H89" s="73" t="s">
        <v>216</v>
      </c>
      <c r="I89" s="91" t="s">
        <v>139</v>
      </c>
      <c r="J89" s="12"/>
      <c r="K89" s="23"/>
      <c r="L89" s="30"/>
      <c r="M89" s="26"/>
      <c r="N89" s="14"/>
      <c r="O89" s="14"/>
      <c r="P89" s="14"/>
    </row>
    <row r="90" spans="1:16" ht="18" customHeight="1">
      <c r="A90" s="55" t="s">
        <v>120</v>
      </c>
      <c r="B90" s="106" t="s">
        <v>217</v>
      </c>
      <c r="C90" s="92" t="s">
        <v>77</v>
      </c>
      <c r="D90" s="107">
        <v>450</v>
      </c>
      <c r="E90" s="48">
        <f t="shared" si="9"/>
        <v>0</v>
      </c>
      <c r="F90" s="48">
        <f t="shared" si="10"/>
        <v>0</v>
      </c>
      <c r="G90" s="49">
        <f t="shared" si="11"/>
        <v>0</v>
      </c>
      <c r="H90" s="73" t="s">
        <v>218</v>
      </c>
      <c r="I90" s="91" t="s">
        <v>139</v>
      </c>
      <c r="J90" s="12"/>
      <c r="K90" s="23"/>
      <c r="L90" s="30"/>
      <c r="M90" s="26"/>
      <c r="N90" s="14"/>
      <c r="O90" s="14"/>
      <c r="P90" s="14"/>
    </row>
    <row r="91" spans="1:16" ht="20.25" customHeight="1">
      <c r="A91" s="55" t="s">
        <v>121</v>
      </c>
      <c r="B91" s="106" t="s">
        <v>219</v>
      </c>
      <c r="C91" s="92" t="s">
        <v>77</v>
      </c>
      <c r="D91" s="107">
        <v>450</v>
      </c>
      <c r="E91" s="48">
        <f t="shared" si="9"/>
        <v>0</v>
      </c>
      <c r="F91" s="48">
        <f t="shared" si="10"/>
        <v>0</v>
      </c>
      <c r="G91" s="49">
        <f t="shared" si="11"/>
        <v>0</v>
      </c>
      <c r="H91" s="73" t="s">
        <v>220</v>
      </c>
      <c r="I91" s="91" t="s">
        <v>139</v>
      </c>
      <c r="J91" s="12"/>
      <c r="K91" s="23"/>
      <c r="L91" s="30"/>
      <c r="M91" s="26"/>
      <c r="N91" s="14"/>
      <c r="O91" s="14"/>
      <c r="P91" s="14"/>
    </row>
    <row r="92" spans="1:16" ht="27" customHeight="1">
      <c r="A92" s="55" t="s">
        <v>122</v>
      </c>
      <c r="B92" s="106" t="s">
        <v>221</v>
      </c>
      <c r="C92" s="92" t="s">
        <v>77</v>
      </c>
      <c r="D92" s="107">
        <v>2000</v>
      </c>
      <c r="E92" s="48">
        <f t="shared" si="9"/>
        <v>0</v>
      </c>
      <c r="F92" s="48">
        <f t="shared" si="10"/>
        <v>0</v>
      </c>
      <c r="G92" s="49">
        <f t="shared" si="11"/>
        <v>0</v>
      </c>
      <c r="H92" s="73" t="s">
        <v>222</v>
      </c>
      <c r="I92" s="91" t="s">
        <v>139</v>
      </c>
      <c r="J92" s="12"/>
      <c r="K92" s="23"/>
      <c r="L92" s="30"/>
      <c r="M92" s="26"/>
      <c r="N92" s="14"/>
      <c r="O92" s="14"/>
      <c r="P92" s="14"/>
    </row>
    <row r="93" spans="1:16" ht="28.5" customHeight="1">
      <c r="A93" s="55" t="s">
        <v>123</v>
      </c>
      <c r="B93" s="106" t="s">
        <v>223</v>
      </c>
      <c r="C93" s="92" t="s">
        <v>77</v>
      </c>
      <c r="D93" s="107">
        <v>600</v>
      </c>
      <c r="E93" s="48">
        <f t="shared" si="9"/>
        <v>0</v>
      </c>
      <c r="F93" s="48">
        <f t="shared" si="10"/>
        <v>0</v>
      </c>
      <c r="G93" s="49">
        <f t="shared" si="11"/>
        <v>0</v>
      </c>
      <c r="H93" s="73" t="s">
        <v>224</v>
      </c>
      <c r="I93" s="91" t="s">
        <v>139</v>
      </c>
      <c r="J93" s="12"/>
      <c r="K93" s="23"/>
      <c r="L93" s="30"/>
      <c r="M93" s="26"/>
      <c r="N93" s="14"/>
      <c r="O93" s="14"/>
      <c r="P93" s="14"/>
    </row>
    <row r="94" spans="1:16" ht="25.5">
      <c r="A94" s="55" t="s">
        <v>124</v>
      </c>
      <c r="B94" s="106" t="s">
        <v>87</v>
      </c>
      <c r="C94" s="92" t="s">
        <v>10</v>
      </c>
      <c r="D94" s="107">
        <v>2</v>
      </c>
      <c r="E94" s="48">
        <f t="shared" si="9"/>
        <v>0</v>
      </c>
      <c r="F94" s="48">
        <f t="shared" si="10"/>
        <v>0</v>
      </c>
      <c r="G94" s="49">
        <f t="shared" si="11"/>
        <v>0</v>
      </c>
      <c r="H94" s="73" t="s">
        <v>88</v>
      </c>
      <c r="I94" s="91" t="s">
        <v>139</v>
      </c>
      <c r="J94" s="12"/>
      <c r="K94" s="23"/>
      <c r="L94" s="30"/>
      <c r="M94" s="26"/>
      <c r="N94" s="14"/>
      <c r="O94" s="14"/>
      <c r="P94" s="14"/>
    </row>
    <row r="95" spans="1:16" ht="27.75" customHeight="1">
      <c r="A95" s="55" t="s">
        <v>125</v>
      </c>
      <c r="B95" s="106" t="s">
        <v>225</v>
      </c>
      <c r="C95" s="92" t="s">
        <v>10</v>
      </c>
      <c r="D95" s="107">
        <v>1</v>
      </c>
      <c r="E95" s="48">
        <f t="shared" si="9"/>
        <v>0</v>
      </c>
      <c r="F95" s="48">
        <f t="shared" si="10"/>
        <v>0</v>
      </c>
      <c r="G95" s="49">
        <f t="shared" si="11"/>
        <v>0</v>
      </c>
      <c r="H95" s="73" t="s">
        <v>226</v>
      </c>
      <c r="I95" s="91" t="s">
        <v>139</v>
      </c>
      <c r="J95" s="12"/>
      <c r="K95" s="23"/>
      <c r="L95" s="30"/>
      <c r="M95" s="26"/>
      <c r="N95" s="14"/>
      <c r="O95" s="14"/>
      <c r="P95" s="14"/>
    </row>
    <row r="96" spans="1:16" ht="25.5">
      <c r="A96" s="55" t="s">
        <v>126</v>
      </c>
      <c r="B96" s="106" t="s">
        <v>89</v>
      </c>
      <c r="C96" s="92" t="s">
        <v>10</v>
      </c>
      <c r="D96" s="107">
        <v>1</v>
      </c>
      <c r="E96" s="48">
        <f t="shared" si="9"/>
        <v>0</v>
      </c>
      <c r="F96" s="48">
        <f t="shared" si="10"/>
        <v>0</v>
      </c>
      <c r="G96" s="49">
        <f t="shared" si="11"/>
        <v>0</v>
      </c>
      <c r="H96" s="73" t="s">
        <v>90</v>
      </c>
      <c r="I96" s="91" t="s">
        <v>139</v>
      </c>
      <c r="J96" s="12"/>
      <c r="K96" s="23"/>
      <c r="L96" s="30"/>
      <c r="M96" s="26"/>
      <c r="N96" s="14"/>
      <c r="O96" s="14"/>
      <c r="P96" s="14"/>
    </row>
    <row r="97" spans="1:16" ht="19.5" customHeight="1">
      <c r="A97" s="55" t="s">
        <v>127</v>
      </c>
      <c r="B97" s="106" t="s">
        <v>91</v>
      </c>
      <c r="C97" s="92" t="s">
        <v>10</v>
      </c>
      <c r="D97" s="107">
        <v>1</v>
      </c>
      <c r="E97" s="48">
        <f t="shared" si="9"/>
        <v>0</v>
      </c>
      <c r="F97" s="48">
        <f t="shared" si="10"/>
        <v>0</v>
      </c>
      <c r="G97" s="49">
        <f t="shared" si="11"/>
        <v>0</v>
      </c>
      <c r="H97" s="73" t="s">
        <v>92</v>
      </c>
      <c r="I97" s="91" t="s">
        <v>139</v>
      </c>
      <c r="J97" s="12"/>
      <c r="K97" s="23"/>
      <c r="L97" s="30"/>
      <c r="M97" s="26"/>
      <c r="N97" s="14"/>
      <c r="O97" s="14"/>
      <c r="P97" s="14"/>
    </row>
    <row r="98" spans="1:16" ht="25.5">
      <c r="A98" s="55" t="s">
        <v>128</v>
      </c>
      <c r="B98" s="106" t="s">
        <v>93</v>
      </c>
      <c r="C98" s="92" t="s">
        <v>10</v>
      </c>
      <c r="D98" s="107">
        <v>8</v>
      </c>
      <c r="E98" s="48">
        <f t="shared" si="9"/>
        <v>0</v>
      </c>
      <c r="F98" s="48">
        <f t="shared" si="10"/>
        <v>0</v>
      </c>
      <c r="G98" s="49">
        <f t="shared" si="11"/>
        <v>0</v>
      </c>
      <c r="H98" s="73" t="s">
        <v>94</v>
      </c>
      <c r="I98" s="91" t="s">
        <v>139</v>
      </c>
      <c r="J98" s="12"/>
      <c r="K98" s="23"/>
      <c r="L98" s="30"/>
      <c r="M98" s="26"/>
      <c r="N98" s="14"/>
      <c r="O98" s="14"/>
      <c r="P98" s="14"/>
    </row>
    <row r="99" spans="1:16" ht="26.25" thickBot="1">
      <c r="A99" s="55" t="s">
        <v>129</v>
      </c>
      <c r="B99" s="106" t="s">
        <v>95</v>
      </c>
      <c r="C99" s="92" t="s">
        <v>10</v>
      </c>
      <c r="D99" s="107">
        <v>8</v>
      </c>
      <c r="E99" s="48">
        <f t="shared" si="9"/>
        <v>0</v>
      </c>
      <c r="F99" s="48">
        <f t="shared" si="10"/>
        <v>0</v>
      </c>
      <c r="G99" s="49">
        <f t="shared" si="11"/>
        <v>0</v>
      </c>
      <c r="H99" s="73" t="s">
        <v>96</v>
      </c>
      <c r="I99" s="91" t="s">
        <v>139</v>
      </c>
      <c r="J99" s="12"/>
      <c r="K99" s="23"/>
      <c r="L99" s="30"/>
      <c r="M99" s="26"/>
      <c r="N99" s="14"/>
      <c r="O99" s="14"/>
      <c r="P99" s="14"/>
    </row>
    <row r="100" spans="1:16" ht="15.75" thickBot="1">
      <c r="A100" s="39">
        <v>8</v>
      </c>
      <c r="B100" s="76" t="s">
        <v>43</v>
      </c>
      <c r="C100" s="77"/>
      <c r="D100" s="68"/>
      <c r="E100" s="156" t="s">
        <v>24</v>
      </c>
      <c r="F100" s="157"/>
      <c r="G100" s="159"/>
      <c r="H100" s="43">
        <f>SUM(G101:G103)</f>
        <v>0</v>
      </c>
      <c r="I100" s="69"/>
      <c r="J100" s="12"/>
      <c r="K100" s="23"/>
      <c r="N100" s="14"/>
      <c r="O100" s="14"/>
      <c r="P100" s="14"/>
    </row>
    <row r="101" spans="1:16" ht="28.5" customHeight="1">
      <c r="A101" s="103" t="s">
        <v>50</v>
      </c>
      <c r="B101" s="87" t="s">
        <v>299</v>
      </c>
      <c r="C101" s="92" t="s">
        <v>16</v>
      </c>
      <c r="D101" s="105">
        <v>5.32</v>
      </c>
      <c r="E101" s="48">
        <f>L101*M101</f>
        <v>0</v>
      </c>
      <c r="F101" s="48">
        <f>ROUND(E101*K101,2)</f>
        <v>0</v>
      </c>
      <c r="G101" s="49">
        <f>ROUND(D101*F101,2)</f>
        <v>0</v>
      </c>
      <c r="H101" s="73" t="s">
        <v>227</v>
      </c>
      <c r="I101" s="91" t="s">
        <v>139</v>
      </c>
      <c r="J101" s="12"/>
      <c r="K101" s="23"/>
      <c r="L101" s="30"/>
      <c r="M101" s="26"/>
      <c r="N101" s="14"/>
      <c r="O101" s="14"/>
      <c r="P101" s="14"/>
    </row>
    <row r="102" spans="1:16" ht="34.5" customHeight="1">
      <c r="A102" s="55" t="s">
        <v>51</v>
      </c>
      <c r="B102" s="87" t="s">
        <v>298</v>
      </c>
      <c r="C102" s="92" t="s">
        <v>9</v>
      </c>
      <c r="D102" s="105">
        <v>265.81</v>
      </c>
      <c r="E102" s="48">
        <f>L102*M102</f>
        <v>0</v>
      </c>
      <c r="F102" s="48">
        <f>ROUND(E102*K102,2)</f>
        <v>0</v>
      </c>
      <c r="G102" s="49">
        <f>ROUND(D102*F102,2)</f>
        <v>0</v>
      </c>
      <c r="H102" s="73">
        <v>98680</v>
      </c>
      <c r="I102" s="91" t="s">
        <v>12</v>
      </c>
      <c r="J102" s="12"/>
      <c r="K102" s="23"/>
      <c r="L102" s="31"/>
      <c r="M102" s="26"/>
      <c r="N102" s="14"/>
      <c r="O102" s="14"/>
      <c r="P102" s="14"/>
    </row>
    <row r="103" spans="1:16" ht="51" customHeight="1" thickBot="1">
      <c r="A103" s="75" t="s">
        <v>52</v>
      </c>
      <c r="B103" s="87" t="s">
        <v>300</v>
      </c>
      <c r="C103" s="92" t="s">
        <v>9</v>
      </c>
      <c r="D103" s="105">
        <v>160.04</v>
      </c>
      <c r="E103" s="48">
        <f>L103*M103</f>
        <v>0</v>
      </c>
      <c r="F103" s="48">
        <f>ROUND(E103*K103,2)</f>
        <v>0</v>
      </c>
      <c r="G103" s="49">
        <f>ROUND(D103*F103,2)</f>
        <v>0</v>
      </c>
      <c r="H103" s="73">
        <v>87256</v>
      </c>
      <c r="I103" s="91" t="s">
        <v>12</v>
      </c>
      <c r="J103" s="12"/>
      <c r="K103" s="23"/>
      <c r="L103" s="31"/>
      <c r="M103" s="26"/>
      <c r="N103" s="14"/>
      <c r="O103" s="14"/>
      <c r="P103" s="14"/>
    </row>
    <row r="104" spans="1:16" ht="15.75" thickBot="1">
      <c r="A104" s="39">
        <v>9</v>
      </c>
      <c r="B104" s="76" t="s">
        <v>45</v>
      </c>
      <c r="C104" s="41"/>
      <c r="D104" s="84"/>
      <c r="E104" s="156" t="s">
        <v>24</v>
      </c>
      <c r="F104" s="157"/>
      <c r="G104" s="159"/>
      <c r="H104" s="43">
        <f>SUM(G105:G108)</f>
        <v>0</v>
      </c>
      <c r="I104" s="69"/>
      <c r="J104" s="12"/>
      <c r="K104" s="23"/>
      <c r="N104" s="14"/>
      <c r="O104" s="14"/>
      <c r="P104" s="14"/>
    </row>
    <row r="105" spans="1:16" ht="15">
      <c r="A105" s="103" t="s">
        <v>61</v>
      </c>
      <c r="B105" s="56" t="s">
        <v>228</v>
      </c>
      <c r="C105" s="47" t="s">
        <v>9</v>
      </c>
      <c r="D105" s="58">
        <v>781.56</v>
      </c>
      <c r="E105" s="48">
        <f>L105*M105</f>
        <v>0</v>
      </c>
      <c r="F105" s="48">
        <f>ROUND(E105*K105,2)</f>
        <v>0</v>
      </c>
      <c r="G105" s="49">
        <f>ROUND(D105*F105,2)</f>
        <v>0</v>
      </c>
      <c r="H105" s="73" t="s">
        <v>229</v>
      </c>
      <c r="I105" s="91" t="s">
        <v>139</v>
      </c>
      <c r="J105" s="12"/>
      <c r="K105" s="23"/>
      <c r="L105" s="30"/>
      <c r="M105" s="26"/>
      <c r="N105" s="14"/>
      <c r="O105" s="14"/>
      <c r="P105" s="14"/>
    </row>
    <row r="106" spans="1:16" ht="25.5">
      <c r="A106" s="55" t="s">
        <v>130</v>
      </c>
      <c r="B106" s="56" t="s">
        <v>297</v>
      </c>
      <c r="C106" s="47" t="s">
        <v>9</v>
      </c>
      <c r="D106" s="89">
        <v>123.94</v>
      </c>
      <c r="E106" s="48">
        <f>L106*M106</f>
        <v>0</v>
      </c>
      <c r="F106" s="48">
        <f>ROUND(E106*K106,2)</f>
        <v>0</v>
      </c>
      <c r="G106" s="49">
        <f>ROUND(D106*F106,2)</f>
        <v>0</v>
      </c>
      <c r="H106" s="73">
        <v>95305</v>
      </c>
      <c r="I106" s="91" t="s">
        <v>139</v>
      </c>
      <c r="J106" s="12"/>
      <c r="K106" s="23"/>
      <c r="L106" s="31"/>
      <c r="M106" s="26"/>
      <c r="N106" s="14"/>
      <c r="O106" s="14"/>
      <c r="P106" s="14"/>
    </row>
    <row r="107" spans="1:16" ht="15">
      <c r="A107" s="55" t="s">
        <v>131</v>
      </c>
      <c r="B107" s="56" t="s">
        <v>230</v>
      </c>
      <c r="C107" s="47" t="s">
        <v>9</v>
      </c>
      <c r="D107" s="89">
        <v>77</v>
      </c>
      <c r="E107" s="48">
        <f>L107*M107</f>
        <v>0</v>
      </c>
      <c r="F107" s="48">
        <f>ROUND(E107*K107,2)</f>
        <v>0</v>
      </c>
      <c r="G107" s="49">
        <f>ROUND(D107*F107,2)</f>
        <v>0</v>
      </c>
      <c r="H107" s="73" t="s">
        <v>231</v>
      </c>
      <c r="I107" s="91" t="s">
        <v>139</v>
      </c>
      <c r="J107" s="12"/>
      <c r="K107" s="23"/>
      <c r="L107" s="30"/>
      <c r="M107" s="26"/>
      <c r="N107" s="14"/>
      <c r="O107" s="14"/>
      <c r="P107" s="14"/>
    </row>
    <row r="108" spans="1:16" ht="26.25" thickBot="1">
      <c r="A108" s="55" t="s">
        <v>303</v>
      </c>
      <c r="B108" s="56" t="s">
        <v>268</v>
      </c>
      <c r="C108" s="47" t="s">
        <v>9</v>
      </c>
      <c r="D108" s="89">
        <v>42.58</v>
      </c>
      <c r="E108" s="48">
        <f>L108*M108</f>
        <v>0</v>
      </c>
      <c r="F108" s="48">
        <f>ROUND(E108*K108,2)</f>
        <v>0</v>
      </c>
      <c r="G108" s="49">
        <f>ROUND(D108*F108,2)</f>
        <v>0</v>
      </c>
      <c r="H108" s="73" t="s">
        <v>156</v>
      </c>
      <c r="I108" s="91" t="s">
        <v>139</v>
      </c>
      <c r="J108" s="12"/>
      <c r="K108" s="23"/>
      <c r="L108" s="30"/>
      <c r="M108" s="26"/>
      <c r="N108" s="14"/>
      <c r="O108" s="14"/>
      <c r="P108" s="14"/>
    </row>
    <row r="109" spans="1:16" ht="16.5" customHeight="1" thickBot="1">
      <c r="A109" s="186"/>
      <c r="B109" s="186"/>
      <c r="C109" s="186"/>
      <c r="D109" s="186"/>
      <c r="E109" s="186"/>
      <c r="F109" s="186"/>
      <c r="G109" s="186"/>
      <c r="H109" s="186"/>
      <c r="I109" s="186"/>
      <c r="J109" s="12"/>
      <c r="K109" s="23"/>
      <c r="L109" s="24"/>
      <c r="M109" s="26"/>
      <c r="N109" s="14"/>
      <c r="O109" s="14"/>
      <c r="P109" s="14"/>
    </row>
    <row r="110" spans="1:12" ht="24" thickBot="1">
      <c r="A110" s="183" t="s">
        <v>15</v>
      </c>
      <c r="B110" s="184"/>
      <c r="C110" s="184"/>
      <c r="D110" s="184"/>
      <c r="E110" s="184"/>
      <c r="F110" s="185"/>
      <c r="G110" s="108">
        <f>SUM(H104,H100,H70,H39,H30,H24,H18,H10,H8)</f>
        <v>0</v>
      </c>
      <c r="H110" s="109"/>
      <c r="I110" s="110"/>
      <c r="J110" s="15"/>
      <c r="L110" s="27"/>
    </row>
    <row r="111" spans="1:12" ht="15">
      <c r="A111" s="111"/>
      <c r="B111" s="111"/>
      <c r="C111" s="111"/>
      <c r="D111" s="111"/>
      <c r="E111" s="112"/>
      <c r="F111" s="112"/>
      <c r="G111" s="112"/>
      <c r="H111" s="113"/>
      <c r="I111" s="113"/>
      <c r="J111" s="18"/>
      <c r="K111" s="28"/>
      <c r="L111" s="26"/>
    </row>
    <row r="112" spans="1:12" ht="18.75">
      <c r="A112" s="111"/>
      <c r="B112" s="111"/>
      <c r="C112" s="111"/>
      <c r="D112" s="111"/>
      <c r="E112" s="112"/>
      <c r="F112" s="112"/>
      <c r="G112" s="181"/>
      <c r="H112" s="181"/>
      <c r="I112" s="181"/>
      <c r="J112" s="18"/>
      <c r="K112" s="28"/>
      <c r="L112" s="26"/>
    </row>
    <row r="113" spans="1:12" ht="15">
      <c r="A113" s="111"/>
      <c r="B113" s="111"/>
      <c r="C113" s="111"/>
      <c r="D113" s="111"/>
      <c r="E113" s="112"/>
      <c r="F113" s="112"/>
      <c r="G113" s="113"/>
      <c r="H113" s="113"/>
      <c r="I113" s="113"/>
      <c r="J113" s="18"/>
      <c r="K113" s="28"/>
      <c r="L113" s="26"/>
    </row>
    <row r="114" spans="1:12" ht="15">
      <c r="A114" s="111"/>
      <c r="B114" s="111"/>
      <c r="C114" s="111"/>
      <c r="D114" s="111"/>
      <c r="E114" s="112"/>
      <c r="F114" s="112"/>
      <c r="G114" s="113"/>
      <c r="H114" s="113"/>
      <c r="I114" s="113"/>
      <c r="J114" s="18"/>
      <c r="K114" s="28"/>
      <c r="L114" s="26"/>
    </row>
    <row r="115" spans="1:12" ht="15">
      <c r="A115" s="16"/>
      <c r="B115" s="16"/>
      <c r="C115" s="16"/>
      <c r="D115" s="16"/>
      <c r="E115" s="17"/>
      <c r="F115" s="17"/>
      <c r="G115" s="17"/>
      <c r="J115" s="18"/>
      <c r="K115" s="28"/>
      <c r="L115" s="26"/>
    </row>
    <row r="116" spans="1:12" ht="18.75">
      <c r="A116" s="16"/>
      <c r="B116" s="16"/>
      <c r="C116" s="16"/>
      <c r="D116" s="16"/>
      <c r="E116" s="19"/>
      <c r="F116" s="19"/>
      <c r="G116" s="19"/>
      <c r="H116" s="19"/>
      <c r="I116" s="19"/>
      <c r="J116" s="18"/>
      <c r="K116" s="28"/>
      <c r="L116" s="26"/>
    </row>
    <row r="117" spans="5:9" ht="18.75">
      <c r="E117" s="20"/>
      <c r="F117" s="20"/>
      <c r="G117" s="20"/>
      <c r="H117" s="20"/>
      <c r="I117" s="20"/>
    </row>
    <row r="118" spans="1:12" ht="18.75">
      <c r="A118" s="21"/>
      <c r="B118" s="21"/>
      <c r="C118" s="182"/>
      <c r="D118" s="182"/>
      <c r="E118" s="182"/>
      <c r="F118" s="182"/>
      <c r="G118" s="182"/>
      <c r="H118" s="22"/>
      <c r="I118" s="22"/>
      <c r="J118" s="18"/>
      <c r="K118" s="28"/>
      <c r="L118" s="26"/>
    </row>
    <row r="119" spans="4:6" ht="12.75">
      <c r="D119" s="178"/>
      <c r="E119" s="178"/>
      <c r="F119" s="178"/>
    </row>
    <row r="120" spans="1:12" ht="12.75">
      <c r="A120" s="14"/>
      <c r="B120" s="14"/>
      <c r="C120" s="14"/>
      <c r="D120" s="13"/>
      <c r="E120" s="13"/>
      <c r="F120" s="13"/>
      <c r="G120" s="13"/>
      <c r="H120" s="13"/>
      <c r="I120" s="13"/>
      <c r="J120" s="13"/>
      <c r="K120" s="26"/>
      <c r="L120" s="26"/>
    </row>
    <row r="121" spans="4:12" ht="12.75">
      <c r="D121" s="13"/>
      <c r="E121" s="13"/>
      <c r="F121" s="13"/>
      <c r="G121" s="13"/>
      <c r="H121" s="13"/>
      <c r="I121" s="13"/>
      <c r="J121" s="13"/>
      <c r="K121" s="26"/>
      <c r="L121" s="26"/>
    </row>
    <row r="122" spans="4:12" ht="12.75">
      <c r="D122" s="13"/>
      <c r="E122" s="13"/>
      <c r="F122" s="13"/>
      <c r="G122" s="13"/>
      <c r="H122" s="13"/>
      <c r="I122" s="13"/>
      <c r="J122" s="13"/>
      <c r="K122" s="26"/>
      <c r="L122" s="26"/>
    </row>
  </sheetData>
  <sheetProtection/>
  <mergeCells count="27">
    <mergeCell ref="D119:F119"/>
    <mergeCell ref="I6:I7"/>
    <mergeCell ref="E8:G8"/>
    <mergeCell ref="G112:I112"/>
    <mergeCell ref="E100:G100"/>
    <mergeCell ref="E24:G24"/>
    <mergeCell ref="E30:G30"/>
    <mergeCell ref="C118:G118"/>
    <mergeCell ref="A110:F110"/>
    <mergeCell ref="A109:I109"/>
    <mergeCell ref="A1:I1"/>
    <mergeCell ref="A3:B3"/>
    <mergeCell ref="C3:I3"/>
    <mergeCell ref="C2:I2"/>
    <mergeCell ref="C4:I4"/>
    <mergeCell ref="H6:H7"/>
    <mergeCell ref="A4:B4"/>
    <mergeCell ref="A6:A7"/>
    <mergeCell ref="D6:D7"/>
    <mergeCell ref="A2:B2"/>
    <mergeCell ref="E18:G18"/>
    <mergeCell ref="E39:G39"/>
    <mergeCell ref="E70:G70"/>
    <mergeCell ref="E104:G104"/>
    <mergeCell ref="B6:B7"/>
    <mergeCell ref="C6:C7"/>
    <mergeCell ref="E10:G10"/>
  </mergeCells>
  <printOptions horizontalCentered="1"/>
  <pageMargins left="1.1811023622047245" right="0.984251968503937" top="0.5905511811023623" bottom="0.5905511811023623" header="0" footer="0.3937007874015748"/>
  <pageSetup fitToHeight="3" fitToWidth="1" horizontalDpi="360" verticalDpi="360" orientation="landscape" paperSize="9" scale="61" r:id="rId1"/>
  <rowBreaks count="4" manualBreakCount="4">
    <brk id="28" max="8" man="1"/>
    <brk id="55" max="8" man="1"/>
    <brk id="74" max="8" man="1"/>
    <brk id="1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90" zoomScaleSheetLayoutView="90" zoomScalePageLayoutView="0" workbookViewId="0" topLeftCell="A1">
      <selection activeCell="H25" sqref="H25"/>
    </sheetView>
  </sheetViews>
  <sheetFormatPr defaultColWidth="9.140625" defaultRowHeight="12.75"/>
  <cols>
    <col min="2" max="2" width="32.7109375" style="0" customWidth="1"/>
    <col min="3" max="3" width="19.7109375" style="0" customWidth="1"/>
    <col min="4" max="4" width="12.421875" style="0" customWidth="1"/>
    <col min="5" max="5" width="11.28125" style="0" customWidth="1"/>
    <col min="6" max="6" width="15.7109375" style="0" customWidth="1"/>
    <col min="7" max="7" width="12.140625" style="0" customWidth="1"/>
    <col min="8" max="8" width="15.7109375" style="0" customWidth="1"/>
    <col min="9" max="9" width="10.8515625" style="0" customWidth="1"/>
    <col min="10" max="10" width="19.00390625" style="0" customWidth="1"/>
    <col min="11" max="11" width="11.421875" style="0" customWidth="1"/>
    <col min="12" max="12" width="19.57421875" style="0" customWidth="1"/>
    <col min="13" max="13" width="13.57421875" style="0" customWidth="1"/>
  </cols>
  <sheetData>
    <row r="1" spans="1:12" s="3" customFormat="1" ht="37.5" customHeight="1">
      <c r="A1" s="195" t="s">
        <v>14</v>
      </c>
      <c r="B1" s="196"/>
      <c r="C1" s="222" t="s">
        <v>31</v>
      </c>
      <c r="D1" s="223"/>
      <c r="E1" s="223"/>
      <c r="F1" s="223"/>
      <c r="G1" s="223"/>
      <c r="H1" s="223"/>
      <c r="I1" s="223"/>
      <c r="J1" s="223"/>
      <c r="K1" s="224"/>
      <c r="L1" s="215" t="str">
        <f>PLANILHA!C4</f>
        <v>BDI: 24%</v>
      </c>
    </row>
    <row r="2" spans="1:12" s="1" customFormat="1" ht="24.75" customHeight="1">
      <c r="A2" s="207" t="s">
        <v>13</v>
      </c>
      <c r="B2" s="208"/>
      <c r="C2" s="201" t="str">
        <f>PLANILHA!C2</f>
        <v>Construção do Patio Municipal: Rua Alceu Jose da Costa, nº 1498, Quadra Q,  Area Institucional, Loteamento Residencial Viva Mais Onda Verde, Onda Verde - SP</v>
      </c>
      <c r="D2" s="202"/>
      <c r="E2" s="202"/>
      <c r="F2" s="202"/>
      <c r="G2" s="202"/>
      <c r="H2" s="202"/>
      <c r="I2" s="202"/>
      <c r="J2" s="202"/>
      <c r="K2" s="203"/>
      <c r="L2" s="216"/>
    </row>
    <row r="3" spans="1:12" s="1" customFormat="1" ht="42.75" customHeight="1" thickBot="1">
      <c r="A3" s="199" t="s">
        <v>23</v>
      </c>
      <c r="B3" s="200"/>
      <c r="C3" s="189" t="str">
        <f>PLANILHA!C3</f>
        <v>SINAPI – 05/12/2022 e CDHU - 187</v>
      </c>
      <c r="D3" s="190"/>
      <c r="E3" s="190"/>
      <c r="F3" s="190"/>
      <c r="G3" s="190"/>
      <c r="H3" s="190"/>
      <c r="I3" s="190"/>
      <c r="J3" s="190"/>
      <c r="K3" s="191"/>
      <c r="L3" s="114">
        <f>PLANILHA!G112</f>
        <v>0</v>
      </c>
    </row>
    <row r="4" spans="1:12" s="1" customFormat="1" ht="28.5" customHeight="1" thickBo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s="2" customFormat="1" ht="15.75" customHeight="1" thickBot="1">
      <c r="A5" s="187" t="s">
        <v>5</v>
      </c>
      <c r="B5" s="187" t="s">
        <v>3</v>
      </c>
      <c r="C5" s="211" t="s">
        <v>2</v>
      </c>
      <c r="D5" s="115" t="s">
        <v>28</v>
      </c>
      <c r="E5" s="192" t="s">
        <v>25</v>
      </c>
      <c r="F5" s="193"/>
      <c r="G5" s="197" t="s">
        <v>26</v>
      </c>
      <c r="H5" s="198"/>
      <c r="I5" s="219" t="s">
        <v>27</v>
      </c>
      <c r="J5" s="220"/>
      <c r="K5" s="221" t="s">
        <v>133</v>
      </c>
      <c r="L5" s="220"/>
    </row>
    <row r="6" spans="1:12" s="2" customFormat="1" ht="36.75" customHeight="1">
      <c r="A6" s="205"/>
      <c r="B6" s="188"/>
      <c r="C6" s="212"/>
      <c r="D6" s="116" t="s">
        <v>29</v>
      </c>
      <c r="E6" s="117" t="s">
        <v>29</v>
      </c>
      <c r="F6" s="118" t="s">
        <v>132</v>
      </c>
      <c r="G6" s="118" t="s">
        <v>29</v>
      </c>
      <c r="H6" s="118" t="s">
        <v>132</v>
      </c>
      <c r="I6" s="116" t="s">
        <v>29</v>
      </c>
      <c r="J6" s="116" t="s">
        <v>132</v>
      </c>
      <c r="K6" s="116" t="s">
        <v>29</v>
      </c>
      <c r="L6" s="119" t="s">
        <v>132</v>
      </c>
    </row>
    <row r="7" spans="1:13" ht="15">
      <c r="A7" s="120">
        <f>PLANILHA!A8</f>
        <v>1</v>
      </c>
      <c r="B7" s="121" t="str">
        <f>PLANILHA!B8</f>
        <v>Serviços Preliminares</v>
      </c>
      <c r="C7" s="122">
        <f>PLANILHA!H8</f>
        <v>0</v>
      </c>
      <c r="D7" s="123" t="e">
        <f>C7/C16</f>
        <v>#DIV/0!</v>
      </c>
      <c r="E7" s="124">
        <v>1</v>
      </c>
      <c r="F7" s="125">
        <f>E7*C7</f>
        <v>0</v>
      </c>
      <c r="G7" s="126"/>
      <c r="H7" s="127">
        <f>G7*C7</f>
        <v>0</v>
      </c>
      <c r="I7" s="126"/>
      <c r="J7" s="127">
        <f>I7*C7</f>
        <v>0</v>
      </c>
      <c r="K7" s="126"/>
      <c r="L7" s="128">
        <f>K7*C7</f>
        <v>0</v>
      </c>
      <c r="M7" s="4"/>
    </row>
    <row r="8" spans="1:13" ht="15">
      <c r="A8" s="120">
        <f>PLANILHA!A10</f>
        <v>2</v>
      </c>
      <c r="B8" s="121" t="str">
        <f>PLANILHA!B10</f>
        <v>Infraestrutura / Estrutura</v>
      </c>
      <c r="C8" s="122">
        <f>PLANILHA!H10</f>
        <v>0</v>
      </c>
      <c r="D8" s="123" t="e">
        <f>C8/C16</f>
        <v>#DIV/0!</v>
      </c>
      <c r="E8" s="124">
        <v>1</v>
      </c>
      <c r="F8" s="125">
        <f>E8*C8</f>
        <v>0</v>
      </c>
      <c r="G8" s="126"/>
      <c r="H8" s="127">
        <f aca="true" t="shared" si="0" ref="H8:H15">G8*C8</f>
        <v>0</v>
      </c>
      <c r="I8" s="126"/>
      <c r="J8" s="127">
        <f aca="true" t="shared" si="1" ref="J8:J15">I8*C8</f>
        <v>0</v>
      </c>
      <c r="K8" s="126"/>
      <c r="L8" s="128">
        <f aca="true" t="shared" si="2" ref="L8:L15">K8*C8</f>
        <v>0</v>
      </c>
      <c r="M8" s="4"/>
    </row>
    <row r="9" spans="1:13" ht="15">
      <c r="A9" s="120">
        <f>PLANILHA!A18</f>
        <v>3</v>
      </c>
      <c r="B9" s="121" t="str">
        <f>PLANILHA!B18</f>
        <v>Alvenaria </v>
      </c>
      <c r="C9" s="122">
        <f>PLANILHA!H18</f>
        <v>0</v>
      </c>
      <c r="D9" s="123" t="e">
        <f>C9/C16</f>
        <v>#DIV/0!</v>
      </c>
      <c r="E9" s="124">
        <v>0.5</v>
      </c>
      <c r="F9" s="125">
        <f aca="true" t="shared" si="3" ref="F9:F15">E9*C9</f>
        <v>0</v>
      </c>
      <c r="G9" s="129">
        <v>0.5</v>
      </c>
      <c r="H9" s="127">
        <f t="shared" si="0"/>
        <v>0</v>
      </c>
      <c r="I9" s="126"/>
      <c r="J9" s="127">
        <f t="shared" si="1"/>
        <v>0</v>
      </c>
      <c r="K9" s="126"/>
      <c r="L9" s="128">
        <f t="shared" si="2"/>
        <v>0</v>
      </c>
      <c r="M9" s="4"/>
    </row>
    <row r="10" spans="1:13" ht="15">
      <c r="A10" s="120">
        <f>PLANILHA!A24</f>
        <v>4</v>
      </c>
      <c r="B10" s="121" t="str">
        <f>PLANILHA!B24</f>
        <v>Cobertura</v>
      </c>
      <c r="C10" s="122">
        <f>PLANILHA!H24</f>
        <v>0</v>
      </c>
      <c r="D10" s="123" t="e">
        <f>C10/C16</f>
        <v>#DIV/0!</v>
      </c>
      <c r="E10" s="130"/>
      <c r="F10" s="125">
        <f t="shared" si="3"/>
        <v>0</v>
      </c>
      <c r="G10" s="129">
        <v>1</v>
      </c>
      <c r="H10" s="127">
        <f t="shared" si="0"/>
        <v>0</v>
      </c>
      <c r="I10" s="126"/>
      <c r="J10" s="127">
        <f t="shared" si="1"/>
        <v>0</v>
      </c>
      <c r="K10" s="126"/>
      <c r="L10" s="128">
        <f t="shared" si="2"/>
        <v>0</v>
      </c>
      <c r="M10" s="4"/>
    </row>
    <row r="11" spans="1:13" ht="15">
      <c r="A11" s="120">
        <f>PLANILHA!A30</f>
        <v>5</v>
      </c>
      <c r="B11" s="121" t="str">
        <f>PLANILHA!B30</f>
        <v>Esquadrias e Vidros </v>
      </c>
      <c r="C11" s="122">
        <f>PLANILHA!H30</f>
        <v>0</v>
      </c>
      <c r="D11" s="123" t="e">
        <f>C11/C16</f>
        <v>#DIV/0!</v>
      </c>
      <c r="E11" s="130"/>
      <c r="F11" s="125">
        <f t="shared" si="3"/>
        <v>0</v>
      </c>
      <c r="G11" s="129">
        <v>0.8</v>
      </c>
      <c r="H11" s="127">
        <f t="shared" si="0"/>
        <v>0</v>
      </c>
      <c r="I11" s="129">
        <v>0.2</v>
      </c>
      <c r="J11" s="127">
        <f t="shared" si="1"/>
        <v>0</v>
      </c>
      <c r="K11" s="126"/>
      <c r="L11" s="128">
        <f t="shared" si="2"/>
        <v>0</v>
      </c>
      <c r="M11" s="4"/>
    </row>
    <row r="12" spans="1:13" ht="15">
      <c r="A12" s="120">
        <f>PLANILHA!A39</f>
        <v>6</v>
      </c>
      <c r="B12" s="121" t="str">
        <f>PLANILHA!B39</f>
        <v>Instalaçoes Hidraulicas / Acessorios</v>
      </c>
      <c r="C12" s="122">
        <f>PLANILHA!H39</f>
        <v>0</v>
      </c>
      <c r="D12" s="123" t="e">
        <f>C12/C16</f>
        <v>#DIV/0!</v>
      </c>
      <c r="E12" s="130"/>
      <c r="F12" s="125">
        <f t="shared" si="3"/>
        <v>0</v>
      </c>
      <c r="G12" s="129">
        <v>0.2</v>
      </c>
      <c r="H12" s="127">
        <f t="shared" si="0"/>
        <v>0</v>
      </c>
      <c r="I12" s="129">
        <v>0.8</v>
      </c>
      <c r="J12" s="127">
        <f t="shared" si="1"/>
        <v>0</v>
      </c>
      <c r="K12" s="126"/>
      <c r="L12" s="128">
        <f t="shared" si="2"/>
        <v>0</v>
      </c>
      <c r="M12" s="4"/>
    </row>
    <row r="13" spans="1:13" ht="15">
      <c r="A13" s="120">
        <f>PLANILHA!A70</f>
        <v>7</v>
      </c>
      <c r="B13" s="121" t="str">
        <f>PLANILHA!B70</f>
        <v>Eletrica</v>
      </c>
      <c r="C13" s="122">
        <f>PLANILHA!H70</f>
        <v>0</v>
      </c>
      <c r="D13" s="123" t="e">
        <f>C13/C16</f>
        <v>#DIV/0!</v>
      </c>
      <c r="E13" s="130"/>
      <c r="F13" s="125">
        <f t="shared" si="3"/>
        <v>0</v>
      </c>
      <c r="G13" s="129">
        <v>0.2</v>
      </c>
      <c r="H13" s="127">
        <f t="shared" si="0"/>
        <v>0</v>
      </c>
      <c r="I13" s="129">
        <v>0.8</v>
      </c>
      <c r="J13" s="127">
        <f t="shared" si="1"/>
        <v>0</v>
      </c>
      <c r="K13" s="126"/>
      <c r="L13" s="128">
        <f t="shared" si="2"/>
        <v>0</v>
      </c>
      <c r="M13" s="4"/>
    </row>
    <row r="14" spans="1:13" ht="15">
      <c r="A14" s="120">
        <f>PLANILHA!A100</f>
        <v>8</v>
      </c>
      <c r="B14" s="121" t="str">
        <f>PLANILHA!B100</f>
        <v>Revestimento</v>
      </c>
      <c r="C14" s="122">
        <f>PLANILHA!H100</f>
        <v>0</v>
      </c>
      <c r="D14" s="123" t="e">
        <f>C14/C16</f>
        <v>#DIV/0!</v>
      </c>
      <c r="E14" s="130"/>
      <c r="F14" s="125">
        <f t="shared" si="3"/>
        <v>0</v>
      </c>
      <c r="G14" s="126"/>
      <c r="H14" s="127">
        <f t="shared" si="0"/>
        <v>0</v>
      </c>
      <c r="I14" s="126"/>
      <c r="J14" s="127">
        <f t="shared" si="1"/>
        <v>0</v>
      </c>
      <c r="K14" s="129">
        <v>1</v>
      </c>
      <c r="L14" s="128">
        <f t="shared" si="2"/>
        <v>0</v>
      </c>
      <c r="M14" s="4"/>
    </row>
    <row r="15" spans="1:13" ht="15.75" thickBot="1">
      <c r="A15" s="131">
        <f>PLANILHA!A104</f>
        <v>9</v>
      </c>
      <c r="B15" s="132" t="str">
        <f>PLANILHA!B104</f>
        <v>Pintura</v>
      </c>
      <c r="C15" s="133">
        <f>PLANILHA!H104</f>
        <v>0</v>
      </c>
      <c r="D15" s="134" t="e">
        <f>C15/C16</f>
        <v>#DIV/0!</v>
      </c>
      <c r="E15" s="135"/>
      <c r="F15" s="136">
        <f t="shared" si="3"/>
        <v>0</v>
      </c>
      <c r="G15" s="137"/>
      <c r="H15" s="138">
        <f t="shared" si="0"/>
        <v>0</v>
      </c>
      <c r="I15" s="137"/>
      <c r="J15" s="138">
        <f t="shared" si="1"/>
        <v>0</v>
      </c>
      <c r="K15" s="139">
        <v>1</v>
      </c>
      <c r="L15" s="140">
        <f t="shared" si="2"/>
        <v>0</v>
      </c>
      <c r="M15" s="4"/>
    </row>
    <row r="16" spans="1:13" s="5" customFormat="1" ht="23.25" customHeight="1" thickBot="1">
      <c r="A16" s="209" t="s">
        <v>30</v>
      </c>
      <c r="B16" s="210"/>
      <c r="C16" s="141">
        <f>SUM(C7:C15)</f>
        <v>0</v>
      </c>
      <c r="D16" s="142" t="e">
        <f>SUM(D7:D15)</f>
        <v>#DIV/0!</v>
      </c>
      <c r="E16" s="143" t="e">
        <f>F16/C16</f>
        <v>#DIV/0!</v>
      </c>
      <c r="F16" s="144">
        <f>SUM(F7:F15)</f>
        <v>0</v>
      </c>
      <c r="G16" s="145" t="e">
        <f>H16/C16</f>
        <v>#DIV/0!</v>
      </c>
      <c r="H16" s="144">
        <f>SUM(H7:H15)</f>
        <v>0</v>
      </c>
      <c r="I16" s="145" t="e">
        <f>J16/C16</f>
        <v>#DIV/0!</v>
      </c>
      <c r="J16" s="144">
        <f>SUM(J7:J15)</f>
        <v>0</v>
      </c>
      <c r="K16" s="145" t="e">
        <f>L16/C16</f>
        <v>#DIV/0!</v>
      </c>
      <c r="L16" s="146">
        <f>SUM(L7:L15)</f>
        <v>0</v>
      </c>
      <c r="M16" s="6"/>
    </row>
    <row r="17" spans="1:13" ht="13.5" customHeight="1">
      <c r="A17" s="147"/>
      <c r="B17" s="148"/>
      <c r="C17" s="147"/>
      <c r="D17" s="147"/>
      <c r="E17" s="149"/>
      <c r="F17" s="150"/>
      <c r="G17" s="151"/>
      <c r="H17" s="152"/>
      <c r="I17" s="152"/>
      <c r="J17" s="152"/>
      <c r="K17" s="152"/>
      <c r="L17" s="153"/>
      <c r="M17" s="7"/>
    </row>
    <row r="18" spans="1:12" ht="12.7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ht="12.7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ht="12.7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1:12" ht="12.7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2" ht="15">
      <c r="A22" s="147"/>
      <c r="B22" s="147"/>
      <c r="C22" s="147"/>
      <c r="D22" s="147"/>
      <c r="E22" s="147"/>
      <c r="F22" s="147"/>
      <c r="G22" s="147"/>
      <c r="H22" s="147"/>
      <c r="I22" s="147"/>
      <c r="J22" s="217">
        <f>PLANILHA!G112</f>
        <v>0</v>
      </c>
      <c r="K22" s="218"/>
      <c r="L22" s="218"/>
    </row>
    <row r="23" spans="1:12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  <row r="24" spans="1:12" ht="12.7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</row>
    <row r="25" spans="1:12" ht="12.7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12" ht="18.75">
      <c r="A26" s="147"/>
      <c r="B26" s="204">
        <f>PLANILHA!E116</f>
        <v>0</v>
      </c>
      <c r="C26" s="204"/>
      <c r="D26" s="204"/>
      <c r="E26" s="204"/>
      <c r="F26" s="204"/>
      <c r="G26" s="204"/>
      <c r="H26" s="204"/>
      <c r="I26" s="154"/>
      <c r="J26" s="147"/>
      <c r="K26" s="147"/>
      <c r="L26" s="147"/>
    </row>
    <row r="27" spans="1:12" ht="18.75">
      <c r="A27" s="147"/>
      <c r="B27" s="194">
        <f>PLANILHA!E117</f>
        <v>0</v>
      </c>
      <c r="C27" s="194"/>
      <c r="D27" s="194"/>
      <c r="E27" s="194"/>
      <c r="F27" s="194"/>
      <c r="G27" s="194"/>
      <c r="H27" s="194"/>
      <c r="I27" s="155"/>
      <c r="J27" s="147"/>
      <c r="K27" s="147"/>
      <c r="L27" s="147"/>
    </row>
    <row r="28" spans="1:12" ht="18.75">
      <c r="A28" s="147"/>
      <c r="B28" s="194">
        <f>PLANILHA!C118</f>
        <v>0</v>
      </c>
      <c r="C28" s="194"/>
      <c r="D28" s="194"/>
      <c r="E28" s="194"/>
      <c r="F28" s="194"/>
      <c r="G28" s="194"/>
      <c r="H28" s="194"/>
      <c r="I28" s="155"/>
      <c r="J28" s="147"/>
      <c r="K28" s="147"/>
      <c r="L28" s="147"/>
    </row>
    <row r="29" spans="1:12" ht="12.75">
      <c r="A29" s="147"/>
      <c r="B29" s="213">
        <f>PLANILHA!D119</f>
        <v>0</v>
      </c>
      <c r="C29" s="214"/>
      <c r="D29" s="214"/>
      <c r="E29" s="214"/>
      <c r="F29" s="214"/>
      <c r="G29" s="214"/>
      <c r="H29" s="214"/>
      <c r="I29" s="147"/>
      <c r="J29" s="147"/>
      <c r="K29" s="147"/>
      <c r="L29" s="147"/>
    </row>
    <row r="30" spans="1:12" ht="12.7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</sheetData>
  <sheetProtection/>
  <mergeCells count="21">
    <mergeCell ref="C1:K1"/>
    <mergeCell ref="A5:A6"/>
    <mergeCell ref="A4:L4"/>
    <mergeCell ref="A2:B2"/>
    <mergeCell ref="A16:B16"/>
    <mergeCell ref="C5:C6"/>
    <mergeCell ref="B29:H29"/>
    <mergeCell ref="L1:L2"/>
    <mergeCell ref="J22:L22"/>
    <mergeCell ref="I5:J5"/>
    <mergeCell ref="K5:L5"/>
    <mergeCell ref="B5:B6"/>
    <mergeCell ref="C3:K3"/>
    <mergeCell ref="E5:F5"/>
    <mergeCell ref="B28:H28"/>
    <mergeCell ref="A1:B1"/>
    <mergeCell ref="G5:H5"/>
    <mergeCell ref="A3:B3"/>
    <mergeCell ref="C2:K2"/>
    <mergeCell ref="B27:H27"/>
    <mergeCell ref="B26:H26"/>
  </mergeCells>
  <printOptions verticalCentered="1"/>
  <pageMargins left="1.1811023622047245" right="1.2598425196850394" top="0.7874015748031497" bottom="0.7874015748031497" header="0.5118110236220472" footer="0.5118110236220472"/>
  <pageSetup fitToHeight="1" fitToWidth="1" horizontalDpi="600" verticalDpi="600" orientation="landscape" paperSize="9" scale="6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Usuário do Windows</cp:lastModifiedBy>
  <cp:lastPrinted>2023-01-18T16:09:48Z</cp:lastPrinted>
  <dcterms:created xsi:type="dcterms:W3CDTF">1999-02-01T16:53:28Z</dcterms:created>
  <dcterms:modified xsi:type="dcterms:W3CDTF">2023-01-23T16:48:02Z</dcterms:modified>
  <cp:category/>
  <cp:version/>
  <cp:contentType/>
  <cp:contentStatus/>
</cp:coreProperties>
</file>